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<sst xmlns="http://schemas.openxmlformats.org/spreadsheetml/2006/main" count="139" uniqueCount="62">
  <si>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 xml:space="preserve">女    </t>
  </si>
  <si>
    <t>A25</t>
  </si>
  <si>
    <t xml:space="preserve">男    </t>
  </si>
  <si>
    <t>連江縣</t>
  </si>
  <si>
    <t xml:space="preserve">計    </t>
  </si>
  <si>
    <t>A24</t>
  </si>
  <si>
    <t>金門縣</t>
  </si>
  <si>
    <t>A23</t>
  </si>
  <si>
    <t>福建省</t>
  </si>
  <si>
    <t>A22</t>
  </si>
  <si>
    <t>嘉義市</t>
  </si>
  <si>
    <t>A20</t>
  </si>
  <si>
    <t>新竹市</t>
  </si>
  <si>
    <t>A19</t>
  </si>
  <si>
    <t>基隆市</t>
  </si>
  <si>
    <t>A18</t>
  </si>
  <si>
    <t>澎湖縣</t>
  </si>
  <si>
    <t>A17</t>
  </si>
  <si>
    <t>花蓮縣</t>
  </si>
  <si>
    <t>A16</t>
  </si>
  <si>
    <t>臺東縣</t>
  </si>
  <si>
    <t>A15</t>
  </si>
  <si>
    <t>屏東縣</t>
  </si>
  <si>
    <t>A14</t>
  </si>
  <si>
    <t>嘉義縣</t>
  </si>
  <si>
    <t>A13</t>
  </si>
  <si>
    <t>雲林縣</t>
  </si>
  <si>
    <t>A12</t>
  </si>
  <si>
    <t>南投縣</t>
  </si>
  <si>
    <t>A11</t>
  </si>
  <si>
    <t>彰化縣</t>
  </si>
  <si>
    <t>A10</t>
  </si>
  <si>
    <t>苗栗縣</t>
  </si>
  <si>
    <t>A09</t>
  </si>
  <si>
    <t>新竹縣</t>
  </si>
  <si>
    <t>A07</t>
  </si>
  <si>
    <t>宜蘭縣</t>
  </si>
  <si>
    <t>A06</t>
  </si>
  <si>
    <t>高雄市</t>
  </si>
  <si>
    <t>臺南市</t>
  </si>
  <si>
    <t>A05</t>
  </si>
  <si>
    <t>臺中市</t>
  </si>
  <si>
    <t>A04</t>
  </si>
  <si>
    <t>桃園市</t>
  </si>
  <si>
    <t>A03</t>
  </si>
  <si>
    <t>臺北市</t>
  </si>
  <si>
    <t>A02</t>
  </si>
  <si>
    <t>新北市</t>
  </si>
  <si>
    <t>A01</t>
  </si>
  <si>
    <t>臺灣省</t>
  </si>
  <si>
    <t>總計</t>
  </si>
  <si>
    <t>累計原鄉數</t>
  </si>
  <si>
    <t>山</t>
  </si>
  <si>
    <t>平</t>
  </si>
  <si>
    <t>百分比</t>
  </si>
  <si>
    <t>都會區</t>
  </si>
  <si>
    <t>平地鄉</t>
  </si>
  <si>
    <t>山地鄉</t>
  </si>
  <si>
    <t>性別</t>
  </si>
  <si>
    <t>區域別</t>
  </si>
  <si>
    <t>序號</t>
  </si>
  <si>
    <t>資料日期：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</si>
</sst>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176" fontId="19" fillId="33" borderId="10" xfId="0" applyNumberFormat="1" applyFont="1" applyFill="1" applyBorder="1" applyAlignment="1">
      <alignment vertical="center"/>
    </xf>
    <xf numFmtId="10" fontId="1" fillId="34" borderId="10" xfId="0" applyNumberFormat="1" applyFont="1" applyFill="1" applyBorder="1" applyAlignment="1">
      <alignment vertical="center"/>
    </xf>
    <xf numFmtId="176" fontId="19" fillId="34" borderId="10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vertical="center"/>
    </xf>
    <xf numFmtId="10" fontId="1" fillId="35" borderId="10" xfId="0" applyNumberFormat="1" applyFont="1" applyFill="1" applyBorder="1" applyAlignment="1">
      <alignment vertical="center"/>
    </xf>
    <xf numFmtId="176" fontId="19" fillId="35" borderId="10" xfId="0" applyNumberFormat="1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9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176" fontId="19" fillId="30" borderId="10" xfId="0" applyNumberFormat="1" applyFont="1" applyFill="1" applyBorder="1" applyAlignment="1">
      <alignment vertical="center"/>
    </xf>
    <xf numFmtId="0" fontId="19" fillId="30" borderId="10" xfId="0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0" fontId="1" fillId="37" borderId="10" xfId="0" applyNumberFormat="1" applyFont="1" applyFill="1" applyBorder="1" applyAlignment="1">
      <alignment vertical="center"/>
    </xf>
    <xf numFmtId="0" fontId="19" fillId="38" borderId="10" xfId="0" applyFont="1" applyFill="1" applyBorder="1" applyAlignment="1">
      <alignment vertical="center"/>
    </xf>
    <xf numFmtId="176" fontId="19" fillId="38" borderId="10" xfId="0" applyNumberFormat="1" applyFont="1" applyFill="1" applyBorder="1" applyAlignment="1">
      <alignment vertical="center"/>
    </xf>
    <xf numFmtId="176" fontId="1" fillId="38" borderId="10" xfId="0" applyNumberFormat="1" applyFont="1" applyFill="1" applyBorder="1" applyAlignment="1">
      <alignment vertical="center"/>
    </xf>
    <xf numFmtId="0" fontId="19" fillId="38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0" fontId="1" fillId="39" borderId="12" xfId="0" applyNumberFormat="1" applyFont="1" applyFill="1" applyBorder="1" applyAlignment="1">
      <alignment vertical="center"/>
    </xf>
    <xf numFmtId="3" fontId="1" fillId="39" borderId="13" xfId="0" applyNumberFormat="1" applyFont="1" applyFill="1" applyBorder="1" applyAlignment="1">
      <alignment vertical="center"/>
    </xf>
    <xf numFmtId="176" fontId="1" fillId="39" borderId="13" xfId="0" applyNumberFormat="1" applyFont="1" applyFill="1" applyBorder="1" applyAlignment="1">
      <alignment vertical="center"/>
    </xf>
    <xf numFmtId="10" fontId="19" fillId="39" borderId="12" xfId="0" applyNumberFormat="1" applyFont="1" applyFill="1" applyBorder="1" applyAlignment="1">
      <alignment vertical="center"/>
    </xf>
    <xf numFmtId="0" fontId="19" fillId="39" borderId="14" xfId="0" applyFont="1" applyFill="1" applyBorder="1" applyAlignment="1">
      <alignment vertical="center"/>
    </xf>
    <xf numFmtId="0" fontId="19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/>
    </xf>
    <xf numFmtId="10" fontId="1" fillId="39" borderId="15" xfId="0" applyNumberFormat="1" applyFont="1" applyFill="1" applyBorder="1" applyAlignment="1">
      <alignment vertical="center"/>
    </xf>
    <xf numFmtId="3" fontId="1" fillId="39" borderId="16" xfId="0" applyNumberFormat="1" applyFont="1" applyFill="1" applyBorder="1" applyAlignment="1">
      <alignment vertical="center"/>
    </xf>
    <xf numFmtId="176" fontId="1" fillId="39" borderId="16" xfId="0" applyNumberFormat="1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2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  <sheetName val=" 縣市原鄉都會比例"/>
    </sheetNames>
    <sheetDataSet>
      <sheetData sheetId="0">
        <row r="6">
          <cell r="D6">
            <v>584963</v>
          </cell>
        </row>
        <row r="7">
          <cell r="D7">
            <v>282452</v>
          </cell>
        </row>
        <row r="8">
          <cell r="D8">
            <v>302511</v>
          </cell>
        </row>
        <row r="9">
          <cell r="D9">
            <v>57998</v>
          </cell>
        </row>
        <row r="10">
          <cell r="D10">
            <v>26803</v>
          </cell>
        </row>
        <row r="11">
          <cell r="D11">
            <v>31195</v>
          </cell>
        </row>
        <row r="99">
          <cell r="D99">
            <v>16985</v>
          </cell>
        </row>
        <row r="100">
          <cell r="D100">
            <v>7256</v>
          </cell>
        </row>
        <row r="101">
          <cell r="D101">
            <v>9729</v>
          </cell>
        </row>
        <row r="138">
          <cell r="D138">
            <v>80567</v>
          </cell>
        </row>
        <row r="139">
          <cell r="D139">
            <v>38452</v>
          </cell>
        </row>
        <row r="140">
          <cell r="D140">
            <v>42115</v>
          </cell>
        </row>
        <row r="180">
          <cell r="D180">
            <v>37040</v>
          </cell>
        </row>
        <row r="181">
          <cell r="D181">
            <v>17048</v>
          </cell>
        </row>
        <row r="182">
          <cell r="D182">
            <v>19992</v>
          </cell>
        </row>
        <row r="270">
          <cell r="D270">
            <v>8926</v>
          </cell>
        </row>
        <row r="271">
          <cell r="D271">
            <v>3780</v>
          </cell>
        </row>
        <row r="272">
          <cell r="D272">
            <v>5146</v>
          </cell>
        </row>
        <row r="384">
          <cell r="D384">
            <v>36720</v>
          </cell>
        </row>
        <row r="385">
          <cell r="D385">
            <v>17235</v>
          </cell>
        </row>
        <row r="386">
          <cell r="D386">
            <v>19485</v>
          </cell>
        </row>
        <row r="501">
          <cell r="D501">
            <v>345179</v>
          </cell>
        </row>
        <row r="502">
          <cell r="D502">
            <v>171086</v>
          </cell>
        </row>
        <row r="503">
          <cell r="D503">
            <v>174093</v>
          </cell>
        </row>
        <row r="504">
          <cell r="D504">
            <v>18065</v>
          </cell>
        </row>
        <row r="505">
          <cell r="D505">
            <v>8809</v>
          </cell>
        </row>
        <row r="506">
          <cell r="D506">
            <v>9256</v>
          </cell>
        </row>
        <row r="543">
          <cell r="D543">
            <v>22243</v>
          </cell>
        </row>
        <row r="544">
          <cell r="D544">
            <v>10938</v>
          </cell>
        </row>
        <row r="545">
          <cell r="D545">
            <v>11305</v>
          </cell>
        </row>
        <row r="585">
          <cell r="D585">
            <v>11535</v>
          </cell>
        </row>
        <row r="586">
          <cell r="D586">
            <v>5642</v>
          </cell>
        </row>
        <row r="587">
          <cell r="D587">
            <v>5893</v>
          </cell>
        </row>
        <row r="642">
          <cell r="D642">
            <v>6279</v>
          </cell>
        </row>
        <row r="643">
          <cell r="D643">
            <v>2739</v>
          </cell>
        </row>
        <row r="644">
          <cell r="D644">
            <v>3540</v>
          </cell>
        </row>
        <row r="723">
          <cell r="D723">
            <v>29488</v>
          </cell>
        </row>
        <row r="724">
          <cell r="D724">
            <v>14737</v>
          </cell>
        </row>
        <row r="725">
          <cell r="D725">
            <v>14751</v>
          </cell>
        </row>
        <row r="765">
          <cell r="D765">
            <v>2754</v>
          </cell>
        </row>
        <row r="766">
          <cell r="D766">
            <v>1104</v>
          </cell>
        </row>
        <row r="767">
          <cell r="D767">
            <v>1650</v>
          </cell>
        </row>
        <row r="828">
          <cell r="D828">
            <v>6010</v>
          </cell>
        </row>
        <row r="829">
          <cell r="D829">
            <v>2811</v>
          </cell>
        </row>
        <row r="830">
          <cell r="D830">
            <v>3199</v>
          </cell>
        </row>
        <row r="885">
          <cell r="D885">
            <v>61101</v>
          </cell>
        </row>
        <row r="886">
          <cell r="D886">
            <v>30082</v>
          </cell>
        </row>
        <row r="887">
          <cell r="D887">
            <v>31019</v>
          </cell>
        </row>
        <row r="987">
          <cell r="D987">
            <v>78316</v>
          </cell>
        </row>
        <row r="988">
          <cell r="D988">
            <v>39906</v>
          </cell>
        </row>
        <row r="989">
          <cell r="D989">
            <v>38410</v>
          </cell>
        </row>
        <row r="1038">
          <cell r="D1038">
            <v>93488</v>
          </cell>
        </row>
        <row r="1039">
          <cell r="D1039">
            <v>46981</v>
          </cell>
        </row>
        <row r="1040">
          <cell r="D1040">
            <v>46507</v>
          </cell>
        </row>
        <row r="1080">
          <cell r="D1080">
            <v>687</v>
          </cell>
        </row>
        <row r="1081">
          <cell r="D1081">
            <v>325</v>
          </cell>
        </row>
        <row r="1082">
          <cell r="D1082">
            <v>362</v>
          </cell>
        </row>
        <row r="1101">
          <cell r="D1101">
            <v>9478</v>
          </cell>
        </row>
        <row r="1102">
          <cell r="D1102">
            <v>4598</v>
          </cell>
        </row>
        <row r="1103">
          <cell r="D1103">
            <v>4880</v>
          </cell>
        </row>
        <row r="1125">
          <cell r="D1125">
            <v>4503</v>
          </cell>
        </row>
        <row r="1126">
          <cell r="D1126">
            <v>1907</v>
          </cell>
        </row>
        <row r="1127">
          <cell r="D1127">
            <v>2596</v>
          </cell>
        </row>
        <row r="1137">
          <cell r="D1137">
            <v>1232</v>
          </cell>
        </row>
        <row r="1138">
          <cell r="D1138">
            <v>507</v>
          </cell>
        </row>
        <row r="1139">
          <cell r="D1139">
            <v>725</v>
          </cell>
        </row>
        <row r="1146">
          <cell r="D1146">
            <v>1548</v>
          </cell>
        </row>
        <row r="1147">
          <cell r="D1147">
            <v>792</v>
          </cell>
        </row>
        <row r="1148">
          <cell r="D1148">
            <v>756</v>
          </cell>
        </row>
        <row r="1149">
          <cell r="D1149">
            <v>1240</v>
          </cell>
        </row>
        <row r="1150">
          <cell r="D1150">
            <v>619</v>
          </cell>
        </row>
        <row r="1151">
          <cell r="D1151">
            <v>621</v>
          </cell>
        </row>
        <row r="1170">
          <cell r="D1170">
            <v>308</v>
          </cell>
        </row>
        <row r="1171">
          <cell r="D1171">
            <v>173</v>
          </cell>
        </row>
        <row r="1172">
          <cell r="D1172">
            <v>135</v>
          </cell>
        </row>
      </sheetData>
      <sheetData sheetId="1">
        <row r="3">
          <cell r="E3">
            <v>2919</v>
          </cell>
        </row>
        <row r="4">
          <cell r="E4">
            <v>1412</v>
          </cell>
        </row>
        <row r="5">
          <cell r="E5">
            <v>1507</v>
          </cell>
        </row>
        <row r="6">
          <cell r="E6">
            <v>5114</v>
          </cell>
        </row>
        <row r="7">
          <cell r="E7">
            <v>2733</v>
          </cell>
        </row>
        <row r="8">
          <cell r="E8">
            <v>2381</v>
          </cell>
        </row>
        <row r="9">
          <cell r="E9">
            <v>5493</v>
          </cell>
        </row>
        <row r="10">
          <cell r="E10">
            <v>2799</v>
          </cell>
        </row>
        <row r="11">
          <cell r="E11">
            <v>2694</v>
          </cell>
        </row>
        <row r="12">
          <cell r="E12">
            <v>9415</v>
          </cell>
        </row>
        <row r="13">
          <cell r="E13">
            <v>4945</v>
          </cell>
        </row>
        <row r="14">
          <cell r="E14">
            <v>4470</v>
          </cell>
        </row>
        <row r="15">
          <cell r="E15">
            <v>540</v>
          </cell>
        </row>
        <row r="16">
          <cell r="E16">
            <v>248</v>
          </cell>
        </row>
        <row r="17">
          <cell r="E17">
            <v>292</v>
          </cell>
        </row>
        <row r="18">
          <cell r="E18">
            <v>8369</v>
          </cell>
        </row>
        <row r="19">
          <cell r="E19">
            <v>4365</v>
          </cell>
        </row>
        <row r="20">
          <cell r="E20">
            <v>4004</v>
          </cell>
        </row>
        <row r="21">
          <cell r="E21">
            <v>4100</v>
          </cell>
        </row>
        <row r="22">
          <cell r="E22">
            <v>2216</v>
          </cell>
        </row>
        <row r="23">
          <cell r="E23">
            <v>1884</v>
          </cell>
        </row>
        <row r="24">
          <cell r="E24">
            <v>1940</v>
          </cell>
        </row>
        <row r="25">
          <cell r="E25">
            <v>1076</v>
          </cell>
        </row>
        <row r="26">
          <cell r="E26">
            <v>864</v>
          </cell>
        </row>
        <row r="27">
          <cell r="E27">
            <v>156</v>
          </cell>
        </row>
        <row r="28">
          <cell r="E28">
            <v>87</v>
          </cell>
        </row>
        <row r="29">
          <cell r="E29">
            <v>69</v>
          </cell>
        </row>
        <row r="30">
          <cell r="E30">
            <v>4204</v>
          </cell>
        </row>
        <row r="31">
          <cell r="E31">
            <v>2204</v>
          </cell>
        </row>
        <row r="32">
          <cell r="E32">
            <v>2000</v>
          </cell>
        </row>
        <row r="33">
          <cell r="E33">
            <v>4344</v>
          </cell>
        </row>
        <row r="34">
          <cell r="E34">
            <v>2171</v>
          </cell>
        </row>
        <row r="35">
          <cell r="E35">
            <v>2173</v>
          </cell>
        </row>
        <row r="36">
          <cell r="E36">
            <v>511</v>
          </cell>
        </row>
        <row r="37">
          <cell r="E37">
            <v>260</v>
          </cell>
        </row>
        <row r="38">
          <cell r="E38">
            <v>251</v>
          </cell>
        </row>
        <row r="39">
          <cell r="E39">
            <v>9399</v>
          </cell>
        </row>
        <row r="40">
          <cell r="E40">
            <v>4896</v>
          </cell>
        </row>
        <row r="41">
          <cell r="E41">
            <v>4503</v>
          </cell>
        </row>
        <row r="42">
          <cell r="E42">
            <v>12760</v>
          </cell>
        </row>
        <row r="43">
          <cell r="E43">
            <v>6529</v>
          </cell>
        </row>
        <row r="44">
          <cell r="E44">
            <v>6231</v>
          </cell>
        </row>
        <row r="45">
          <cell r="E45">
            <v>3474</v>
          </cell>
        </row>
        <row r="46">
          <cell r="E46">
            <v>1760</v>
          </cell>
        </row>
        <row r="47">
          <cell r="E47">
            <v>1714</v>
          </cell>
        </row>
        <row r="48">
          <cell r="E48">
            <v>1833</v>
          </cell>
        </row>
        <row r="49">
          <cell r="E49">
            <v>919</v>
          </cell>
        </row>
        <row r="50">
          <cell r="E50">
            <v>914</v>
          </cell>
        </row>
        <row r="51">
          <cell r="E51">
            <v>3940</v>
          </cell>
        </row>
        <row r="52">
          <cell r="E52">
            <v>2079</v>
          </cell>
        </row>
        <row r="53">
          <cell r="E53">
            <v>1861</v>
          </cell>
        </row>
        <row r="54">
          <cell r="E54">
            <v>2786</v>
          </cell>
        </row>
        <row r="55">
          <cell r="E55">
            <v>1425</v>
          </cell>
        </row>
        <row r="56">
          <cell r="E56">
            <v>1361</v>
          </cell>
        </row>
        <row r="57">
          <cell r="E57">
            <v>2134</v>
          </cell>
        </row>
        <row r="58">
          <cell r="E58">
            <v>1161</v>
          </cell>
        </row>
        <row r="59">
          <cell r="E59">
            <v>973</v>
          </cell>
        </row>
        <row r="60">
          <cell r="E60">
            <v>7424</v>
          </cell>
        </row>
        <row r="61">
          <cell r="E61">
            <v>3735</v>
          </cell>
        </row>
        <row r="62">
          <cell r="E62">
            <v>3689</v>
          </cell>
        </row>
        <row r="63">
          <cell r="E63">
            <v>3250</v>
          </cell>
        </row>
        <row r="64">
          <cell r="E64">
            <v>1673</v>
          </cell>
        </row>
        <row r="65">
          <cell r="E65">
            <v>1577</v>
          </cell>
        </row>
        <row r="66">
          <cell r="E66">
            <v>6551</v>
          </cell>
        </row>
        <row r="67">
          <cell r="E67">
            <v>3301</v>
          </cell>
        </row>
        <row r="68">
          <cell r="E68">
            <v>3250</v>
          </cell>
        </row>
        <row r="69">
          <cell r="E69">
            <v>5192</v>
          </cell>
        </row>
        <row r="70">
          <cell r="E70">
            <v>2692</v>
          </cell>
        </row>
        <row r="71">
          <cell r="E71">
            <v>2500</v>
          </cell>
        </row>
        <row r="72">
          <cell r="E72">
            <v>7243</v>
          </cell>
        </row>
        <row r="73">
          <cell r="E73">
            <v>3626</v>
          </cell>
        </row>
        <row r="74">
          <cell r="E74">
            <v>3617</v>
          </cell>
        </row>
        <row r="75">
          <cell r="E75">
            <v>4689</v>
          </cell>
        </row>
        <row r="76">
          <cell r="E76">
            <v>2376</v>
          </cell>
        </row>
        <row r="77">
          <cell r="E77">
            <v>2313</v>
          </cell>
        </row>
        <row r="78">
          <cell r="E78">
            <v>4649</v>
          </cell>
        </row>
        <row r="79">
          <cell r="E79">
            <v>2388</v>
          </cell>
        </row>
        <row r="80">
          <cell r="E80">
            <v>2261</v>
          </cell>
        </row>
        <row r="81">
          <cell r="E81">
            <v>4548</v>
          </cell>
        </row>
        <row r="82">
          <cell r="E82">
            <v>2277</v>
          </cell>
        </row>
        <row r="83">
          <cell r="E83">
            <v>2271</v>
          </cell>
        </row>
        <row r="84">
          <cell r="E84">
            <v>22249</v>
          </cell>
        </row>
        <row r="85">
          <cell r="E85">
            <v>10882</v>
          </cell>
        </row>
        <row r="86">
          <cell r="E86">
            <v>11367</v>
          </cell>
        </row>
        <row r="87">
          <cell r="E87">
            <v>6986</v>
          </cell>
        </row>
        <row r="88">
          <cell r="E88">
            <v>3677</v>
          </cell>
        </row>
        <row r="89">
          <cell r="E89">
            <v>3309</v>
          </cell>
        </row>
        <row r="90">
          <cell r="E90">
            <v>2283</v>
          </cell>
        </row>
        <row r="91">
          <cell r="E91">
            <v>1128</v>
          </cell>
        </row>
        <row r="92">
          <cell r="E92">
            <v>1155</v>
          </cell>
        </row>
        <row r="93">
          <cell r="E93">
            <v>6597</v>
          </cell>
        </row>
        <row r="94">
          <cell r="E94">
            <v>3323</v>
          </cell>
        </row>
        <row r="95">
          <cell r="E95">
            <v>3274</v>
          </cell>
        </row>
        <row r="96">
          <cell r="E96">
            <v>3579</v>
          </cell>
        </row>
        <row r="97">
          <cell r="E97">
            <v>1862</v>
          </cell>
        </row>
        <row r="98">
          <cell r="E98">
            <v>1717</v>
          </cell>
        </row>
        <row r="99">
          <cell r="E99">
            <v>5149</v>
          </cell>
        </row>
        <row r="100">
          <cell r="E100">
            <v>2623</v>
          </cell>
        </row>
        <row r="101">
          <cell r="E101">
            <v>2526</v>
          </cell>
        </row>
        <row r="102">
          <cell r="E102">
            <v>4213</v>
          </cell>
        </row>
        <row r="103">
          <cell r="E103">
            <v>2206</v>
          </cell>
        </row>
        <row r="104">
          <cell r="E104">
            <v>2007</v>
          </cell>
        </row>
        <row r="105">
          <cell r="E105">
            <v>4070</v>
          </cell>
        </row>
        <row r="106">
          <cell r="E106">
            <v>2237</v>
          </cell>
        </row>
        <row r="107">
          <cell r="E107">
            <v>1833</v>
          </cell>
        </row>
        <row r="108">
          <cell r="E108">
            <v>2237</v>
          </cell>
        </row>
        <row r="109">
          <cell r="E109">
            <v>1127</v>
          </cell>
        </row>
        <row r="110">
          <cell r="E110">
            <v>1110</v>
          </cell>
        </row>
        <row r="111">
          <cell r="E111">
            <v>2193</v>
          </cell>
        </row>
        <row r="112">
          <cell r="E112">
            <v>1064</v>
          </cell>
        </row>
        <row r="113">
          <cell r="E113">
            <v>1129</v>
          </cell>
        </row>
        <row r="114">
          <cell r="E114">
            <v>3344</v>
          </cell>
        </row>
        <row r="115">
          <cell r="E115">
            <v>1758</v>
          </cell>
        </row>
        <row r="116">
          <cell r="E116">
            <v>1586</v>
          </cell>
        </row>
        <row r="117">
          <cell r="E117">
            <v>3983</v>
          </cell>
        </row>
        <row r="118">
          <cell r="E118">
            <v>2122</v>
          </cell>
        </row>
        <row r="119">
          <cell r="E119">
            <v>1861</v>
          </cell>
        </row>
        <row r="120">
          <cell r="E120">
            <v>3272</v>
          </cell>
        </row>
        <row r="121">
          <cell r="E121">
            <v>1778</v>
          </cell>
        </row>
        <row r="122">
          <cell r="E122">
            <v>1494</v>
          </cell>
        </row>
        <row r="123">
          <cell r="E123">
            <v>3568</v>
          </cell>
        </row>
        <row r="124">
          <cell r="E124">
            <v>1802</v>
          </cell>
        </row>
        <row r="125">
          <cell r="E125">
            <v>1766</v>
          </cell>
        </row>
        <row r="126">
          <cell r="E126">
            <v>4365</v>
          </cell>
        </row>
        <row r="127">
          <cell r="E127">
            <v>2203</v>
          </cell>
        </row>
        <row r="128">
          <cell r="E128">
            <v>2162</v>
          </cell>
        </row>
        <row r="129">
          <cell r="E129">
            <v>12901</v>
          </cell>
        </row>
        <row r="130">
          <cell r="E130">
            <v>5827</v>
          </cell>
        </row>
        <row r="131">
          <cell r="E131">
            <v>7074</v>
          </cell>
        </row>
        <row r="132">
          <cell r="E132">
            <v>2246</v>
          </cell>
        </row>
        <row r="133">
          <cell r="E133">
            <v>1083</v>
          </cell>
        </row>
        <row r="134">
          <cell r="E134">
            <v>1163</v>
          </cell>
        </row>
        <row r="135">
          <cell r="E135">
            <v>7361</v>
          </cell>
        </row>
        <row r="136">
          <cell r="E136">
            <v>3865</v>
          </cell>
        </row>
        <row r="137">
          <cell r="E137">
            <v>3496</v>
          </cell>
        </row>
        <row r="138">
          <cell r="E138">
            <v>6647</v>
          </cell>
        </row>
        <row r="139">
          <cell r="E139">
            <v>3256</v>
          </cell>
        </row>
        <row r="140">
          <cell r="E140">
            <v>3391</v>
          </cell>
        </row>
        <row r="141">
          <cell r="E141">
            <v>15588</v>
          </cell>
        </row>
        <row r="142">
          <cell r="E142">
            <v>7551</v>
          </cell>
        </row>
        <row r="143">
          <cell r="E143">
            <v>8037</v>
          </cell>
        </row>
        <row r="144">
          <cell r="E144">
            <v>5653</v>
          </cell>
        </row>
        <row r="145">
          <cell r="E145">
            <v>2863</v>
          </cell>
        </row>
        <row r="146">
          <cell r="E146">
            <v>2790</v>
          </cell>
        </row>
        <row r="147">
          <cell r="E147">
            <v>6542</v>
          </cell>
        </row>
        <row r="148">
          <cell r="E148">
            <v>3373</v>
          </cell>
        </row>
        <row r="149">
          <cell r="E149">
            <v>3169</v>
          </cell>
        </row>
        <row r="150">
          <cell r="E150">
            <v>3583</v>
          </cell>
        </row>
        <row r="151">
          <cell r="E151">
            <v>1998</v>
          </cell>
        </row>
        <row r="152">
          <cell r="E152">
            <v>1585</v>
          </cell>
        </row>
        <row r="153">
          <cell r="E153">
            <v>4570</v>
          </cell>
        </row>
        <row r="154">
          <cell r="E154">
            <v>2415</v>
          </cell>
        </row>
        <row r="155">
          <cell r="E155">
            <v>2155</v>
          </cell>
        </row>
        <row r="156">
          <cell r="E156">
            <v>1664</v>
          </cell>
        </row>
        <row r="157">
          <cell r="E157">
            <v>832</v>
          </cell>
        </row>
        <row r="158">
          <cell r="E158">
            <v>832</v>
          </cell>
        </row>
        <row r="159">
          <cell r="E159">
            <v>15028</v>
          </cell>
        </row>
        <row r="160">
          <cell r="E160">
            <v>7622</v>
          </cell>
        </row>
        <row r="161">
          <cell r="E161">
            <v>7406</v>
          </cell>
        </row>
        <row r="162">
          <cell r="E162">
            <v>5923</v>
          </cell>
        </row>
        <row r="163">
          <cell r="E163">
            <v>3126</v>
          </cell>
        </row>
        <row r="164">
          <cell r="E164">
            <v>2797</v>
          </cell>
        </row>
        <row r="165">
          <cell r="E165">
            <v>5782</v>
          </cell>
        </row>
        <row r="166">
          <cell r="E166">
            <v>3170</v>
          </cell>
        </row>
        <row r="167">
          <cell r="E167">
            <v>2612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A1" sqref="A1:N77"/>
    </sheetView>
  </sheetViews>
  <sheetFormatPr defaultColWidth="9.00390625" defaultRowHeight="15.75"/>
  <sheetData>
    <row r="1" spans="1:14" ht="17.25" thickBot="1">
      <c r="A1" s="49"/>
      <c r="B1" s="49" t="s">
        <v>61</v>
      </c>
      <c r="C1" s="48">
        <f>'[1] 鄉鎮族別'!D1</f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7.25" thickTop="1">
      <c r="A2" s="17" t="s">
        <v>60</v>
      </c>
      <c r="B2" s="46" t="s">
        <v>59</v>
      </c>
      <c r="C2" s="45" t="s">
        <v>58</v>
      </c>
      <c r="D2" s="44" t="s">
        <v>50</v>
      </c>
      <c r="E2" s="43" t="s">
        <v>54</v>
      </c>
      <c r="F2" s="44" t="s">
        <v>57</v>
      </c>
      <c r="G2" s="43" t="s">
        <v>54</v>
      </c>
      <c r="H2" s="44" t="s">
        <v>56</v>
      </c>
      <c r="I2" s="43" t="s">
        <v>54</v>
      </c>
      <c r="J2" s="44" t="s">
        <v>55</v>
      </c>
      <c r="K2" s="43" t="s">
        <v>54</v>
      </c>
      <c r="L2" s="32" t="s">
        <v>53</v>
      </c>
      <c r="M2" s="31" t="s">
        <v>52</v>
      </c>
      <c r="N2" s="31" t="s">
        <v>51</v>
      </c>
    </row>
    <row r="3" spans="1:14" ht="16.5">
      <c r="A3" s="39"/>
      <c r="B3" s="38"/>
      <c r="C3" s="37" t="s">
        <v>4</v>
      </c>
      <c r="D3" s="41">
        <f>'[1] 鄉鎮族別'!D6</f>
        <v>584963</v>
      </c>
      <c r="E3" s="40">
        <v>1</v>
      </c>
      <c r="F3" s="42">
        <f>F9+F12+F18+F21+F24+F27+F15+F30+F33+F36+F39+F42+F45+F48+F51+F54+F57+F60+F63+F66+F69+F72+F75</f>
        <v>166961</v>
      </c>
      <c r="G3" s="40">
        <f>F3/$D$3</f>
        <v>0.28542147110159105</v>
      </c>
      <c r="H3" s="42">
        <f>H9+H12+H18+H21+H24+H27+H15+H30+H33+H36+H39+H42+H45+H48+H51+H54+H57+H60+H63+H66+H69+H72+H75</f>
        <v>131592</v>
      </c>
      <c r="I3" s="40">
        <f>H3/$D$3</f>
        <v>0.22495781784488933</v>
      </c>
      <c r="J3" s="42">
        <f>D3-F3-H3</f>
        <v>286410</v>
      </c>
      <c r="K3" s="40">
        <f>J3/$D$3</f>
        <v>0.4896207110535196</v>
      </c>
      <c r="L3" s="32"/>
      <c r="M3" s="31"/>
      <c r="N3" s="31"/>
    </row>
    <row r="4" spans="1:14" ht="16.5">
      <c r="A4" s="39"/>
      <c r="B4" s="38" t="s">
        <v>50</v>
      </c>
      <c r="C4" s="37" t="s">
        <v>2</v>
      </c>
      <c r="D4" s="41">
        <f>'[1] 鄉鎮族別'!D7</f>
        <v>282452</v>
      </c>
      <c r="E4" s="40"/>
      <c r="F4" s="42">
        <f>F10+F13+F19+F22+F25+F28+F16+F31+F34+F37+F40+F43+F46+F49+F52+F55+F58+F61+F64+F67+F70+F73+F76</f>
        <v>86102</v>
      </c>
      <c r="G4" s="40"/>
      <c r="H4" s="42">
        <f>H10+H13+H19+H22+H25+H28+H16+H31+H34+H37+H40+H43+H46+H49+H52+H55+H58+H61+H64+H67+H70+H73+H76</f>
        <v>66024</v>
      </c>
      <c r="I4" s="40"/>
      <c r="J4" s="41">
        <f>D4-F4-H4</f>
        <v>130326</v>
      </c>
      <c r="K4" s="40"/>
      <c r="L4" s="32"/>
      <c r="M4" s="31"/>
      <c r="N4" s="31"/>
    </row>
    <row r="5" spans="1:14" ht="17.25" thickBot="1">
      <c r="A5" s="39"/>
      <c r="B5" s="38"/>
      <c r="C5" s="37" t="s">
        <v>0</v>
      </c>
      <c r="D5" s="34">
        <f>'[1] 鄉鎮族別'!D8</f>
        <v>302511</v>
      </c>
      <c r="E5" s="36"/>
      <c r="F5" s="35">
        <f>F11+F14+F20+F23+F26+F29+F17+F32+F35+F38+F41+F44+F47+F50+F53+F56+F59+F62+F65+F68+F71+F74+F77</f>
        <v>80859</v>
      </c>
      <c r="G5" s="33"/>
      <c r="H5" s="35">
        <f>H11+H14+H20+H23+H26+H29+H17+H32+H35+H38+H41+H44+H47+H50+H53+H56+H59+H62+H65+H68+H71+H74+H77</f>
        <v>65568</v>
      </c>
      <c r="I5" s="33"/>
      <c r="J5" s="34">
        <f>D5-F5-H5</f>
        <v>156084</v>
      </c>
      <c r="K5" s="33"/>
      <c r="L5" s="32"/>
      <c r="M5" s="31"/>
      <c r="N5" s="31"/>
    </row>
    <row r="6" spans="1:14" ht="17.25" thickTop="1">
      <c r="A6" s="30"/>
      <c r="B6" s="28"/>
      <c r="C6" s="28" t="s">
        <v>4</v>
      </c>
      <c r="D6" s="28">
        <f>'[1] 鄉鎮族別'!D501</f>
        <v>345179</v>
      </c>
      <c r="E6" s="28"/>
      <c r="F6" s="28"/>
      <c r="G6" s="29"/>
      <c r="H6" s="28"/>
      <c r="I6" s="29"/>
      <c r="J6" s="28"/>
      <c r="K6" s="29"/>
      <c r="L6" s="28"/>
      <c r="M6" s="28"/>
      <c r="N6" s="27"/>
    </row>
    <row r="7" spans="1:14" ht="16.5">
      <c r="A7" s="30"/>
      <c r="B7" s="28" t="s">
        <v>49</v>
      </c>
      <c r="C7" s="28" t="s">
        <v>2</v>
      </c>
      <c r="D7" s="28">
        <f>'[1] 鄉鎮族別'!D502</f>
        <v>171086</v>
      </c>
      <c r="E7" s="28"/>
      <c r="F7" s="28"/>
      <c r="G7" s="29"/>
      <c r="H7" s="28"/>
      <c r="I7" s="29"/>
      <c r="J7" s="28"/>
      <c r="K7" s="29"/>
      <c r="L7" s="28"/>
      <c r="M7" s="28"/>
      <c r="N7" s="27"/>
    </row>
    <row r="8" spans="1:14" ht="16.5">
      <c r="A8" s="30"/>
      <c r="B8" s="28" t="s">
        <v>48</v>
      </c>
      <c r="C8" s="28" t="s">
        <v>0</v>
      </c>
      <c r="D8" s="28">
        <f>'[1] 鄉鎮族別'!D503</f>
        <v>174093</v>
      </c>
      <c r="E8" s="28"/>
      <c r="F8" s="28"/>
      <c r="G8" s="29"/>
      <c r="H8" s="28"/>
      <c r="I8" s="29"/>
      <c r="J8" s="28"/>
      <c r="K8" s="29"/>
      <c r="L8" s="28"/>
      <c r="M8" s="28"/>
      <c r="N8" s="27"/>
    </row>
    <row r="9" spans="1:14" ht="16.5">
      <c r="A9" s="13">
        <v>1</v>
      </c>
      <c r="B9" s="12"/>
      <c r="C9" s="12" t="s">
        <v>4</v>
      </c>
      <c r="D9" s="12">
        <f>'[1] 鄉鎮族別'!D9</f>
        <v>57998</v>
      </c>
      <c r="E9" s="10">
        <f>D9/D3</f>
        <v>0.09914815125059191</v>
      </c>
      <c r="F9" s="11">
        <f>'[1] 原鄉族別人數統計'!E3</f>
        <v>2919</v>
      </c>
      <c r="G9" s="10">
        <f>F9/F$3</f>
        <v>0.017483124801600372</v>
      </c>
      <c r="H9" s="11"/>
      <c r="I9" s="10">
        <f>H9/H$3</f>
        <v>0</v>
      </c>
      <c r="J9" s="11">
        <f>D9-F9-H9</f>
        <v>55079</v>
      </c>
      <c r="K9" s="10">
        <f>J9/J$3</f>
        <v>0.19230822946126183</v>
      </c>
      <c r="L9" s="2"/>
      <c r="M9" s="2">
        <v>1</v>
      </c>
      <c r="N9" s="6">
        <f>L9+M9</f>
        <v>1</v>
      </c>
    </row>
    <row r="10" spans="1:14" ht="16.5">
      <c r="A10" s="13"/>
      <c r="B10" s="12" t="s">
        <v>47</v>
      </c>
      <c r="C10" s="12" t="s">
        <v>2</v>
      </c>
      <c r="D10" s="12">
        <f>'[1] 鄉鎮族別'!D10</f>
        <v>26803</v>
      </c>
      <c r="E10" s="10"/>
      <c r="F10" s="11">
        <f>'[1] 原鄉族別人數統計'!E4</f>
        <v>1412</v>
      </c>
      <c r="G10" s="10"/>
      <c r="H10" s="11"/>
      <c r="I10" s="10"/>
      <c r="J10" s="11"/>
      <c r="K10" s="10"/>
      <c r="L10" s="2"/>
      <c r="M10" s="2"/>
      <c r="N10" s="1"/>
    </row>
    <row r="11" spans="1:14" ht="16.5">
      <c r="A11" s="13"/>
      <c r="B11" s="12" t="s">
        <v>46</v>
      </c>
      <c r="C11" s="12" t="s">
        <v>0</v>
      </c>
      <c r="D11" s="12">
        <f>'[1] 鄉鎮族別'!D11</f>
        <v>31195</v>
      </c>
      <c r="E11" s="26"/>
      <c r="F11" s="11">
        <f>'[1] 原鄉族別人數統計'!E5</f>
        <v>1507</v>
      </c>
      <c r="G11" s="10"/>
      <c r="H11" s="11"/>
      <c r="I11" s="10"/>
      <c r="J11" s="11"/>
      <c r="K11" s="10"/>
      <c r="L11" s="2"/>
      <c r="M11" s="2"/>
      <c r="N11" s="1"/>
    </row>
    <row r="12" spans="1:14" ht="16.5">
      <c r="A12" s="17">
        <v>2</v>
      </c>
      <c r="B12" s="16"/>
      <c r="C12" s="16" t="s">
        <v>4</v>
      </c>
      <c r="D12" s="16">
        <f>'[1] 鄉鎮族別'!D99</f>
        <v>16985</v>
      </c>
      <c r="E12" s="14">
        <f>D12/D3</f>
        <v>0.029036024500694917</v>
      </c>
      <c r="F12" s="15"/>
      <c r="G12" s="14">
        <f>F12/F$3</f>
        <v>0</v>
      </c>
      <c r="H12" s="15"/>
      <c r="I12" s="14">
        <f>H12/H$3</f>
        <v>0</v>
      </c>
      <c r="J12" s="15">
        <f>D12-F12-H12</f>
        <v>16985</v>
      </c>
      <c r="K12" s="14">
        <f>J12/J$3</f>
        <v>0.059303096958905066</v>
      </c>
      <c r="L12" s="2"/>
      <c r="M12" s="2"/>
      <c r="N12" s="6">
        <f>N9+L12+M12</f>
        <v>1</v>
      </c>
    </row>
    <row r="13" spans="1:14" ht="16.5">
      <c r="A13" s="17"/>
      <c r="B13" s="16" t="s">
        <v>45</v>
      </c>
      <c r="C13" s="16" t="s">
        <v>2</v>
      </c>
      <c r="D13" s="16">
        <f>'[1] 鄉鎮族別'!D100</f>
        <v>7256</v>
      </c>
      <c r="E13" s="14"/>
      <c r="F13" s="15"/>
      <c r="G13" s="14"/>
      <c r="H13" s="15"/>
      <c r="I13" s="14"/>
      <c r="J13" s="15"/>
      <c r="K13" s="14"/>
      <c r="L13" s="2"/>
      <c r="M13" s="2"/>
      <c r="N13" s="1"/>
    </row>
    <row r="14" spans="1:14" ht="16.5">
      <c r="A14" s="17"/>
      <c r="B14" s="16" t="s">
        <v>44</v>
      </c>
      <c r="C14" s="16" t="s">
        <v>0</v>
      </c>
      <c r="D14" s="16">
        <f>'[1] 鄉鎮族別'!D101</f>
        <v>9729</v>
      </c>
      <c r="E14" s="14"/>
      <c r="F14" s="15"/>
      <c r="G14" s="14"/>
      <c r="H14" s="15"/>
      <c r="I14" s="14"/>
      <c r="J14" s="15"/>
      <c r="K14" s="14"/>
      <c r="L14" s="2"/>
      <c r="M14" s="2"/>
      <c r="N14" s="1"/>
    </row>
    <row r="15" spans="1:14" ht="16.5">
      <c r="A15" s="13">
        <v>3</v>
      </c>
      <c r="B15" s="12"/>
      <c r="C15" s="12" t="s">
        <v>4</v>
      </c>
      <c r="D15" s="12">
        <f>'[1] 鄉鎮族別'!D138</f>
        <v>80567</v>
      </c>
      <c r="E15" s="10">
        <f>D15/D3</f>
        <v>0.1377300786545474</v>
      </c>
      <c r="F15" s="11">
        <f>'[1] 原鄉族別人數統計'!E12</f>
        <v>9415</v>
      </c>
      <c r="G15" s="10">
        <f>F15/F$3</f>
        <v>0.056390414527943654</v>
      </c>
      <c r="H15" s="11"/>
      <c r="I15" s="10">
        <f>H15/H$3</f>
        <v>0</v>
      </c>
      <c r="J15" s="11">
        <f>D15-F15-H15</f>
        <v>71152</v>
      </c>
      <c r="K15" s="10">
        <f>J15/J$3</f>
        <v>0.24842708006005376</v>
      </c>
      <c r="L15" s="2"/>
      <c r="M15" s="2">
        <v>1</v>
      </c>
      <c r="N15" s="6">
        <f>N12+L15+M15</f>
        <v>2</v>
      </c>
    </row>
    <row r="16" spans="1:14" ht="16.5">
      <c r="A16" s="13"/>
      <c r="B16" s="12" t="s">
        <v>43</v>
      </c>
      <c r="C16" s="12" t="s">
        <v>2</v>
      </c>
      <c r="D16" s="12">
        <f>'[1] 鄉鎮族別'!D139</f>
        <v>38452</v>
      </c>
      <c r="E16" s="10"/>
      <c r="F16" s="11">
        <f>'[1] 原鄉族別人數統計'!E13</f>
        <v>4945</v>
      </c>
      <c r="G16" s="10"/>
      <c r="H16" s="11"/>
      <c r="I16" s="10"/>
      <c r="J16" s="11"/>
      <c r="K16" s="10"/>
      <c r="L16" s="2"/>
      <c r="M16" s="2"/>
      <c r="N16" s="1"/>
    </row>
    <row r="17" spans="1:14" ht="16.5">
      <c r="A17" s="13"/>
      <c r="B17" s="12" t="s">
        <v>42</v>
      </c>
      <c r="C17" s="12" t="s">
        <v>0</v>
      </c>
      <c r="D17" s="12">
        <f>'[1] 鄉鎮族別'!D140</f>
        <v>42115</v>
      </c>
      <c r="E17" s="10"/>
      <c r="F17" s="11">
        <f>'[1] 原鄉族別人數統計'!E14</f>
        <v>4470</v>
      </c>
      <c r="G17" s="10"/>
      <c r="H17" s="11"/>
      <c r="I17" s="10"/>
      <c r="J17" s="11"/>
      <c r="K17" s="10"/>
      <c r="L17" s="2"/>
      <c r="M17" s="2"/>
      <c r="N17" s="1"/>
    </row>
    <row r="18" spans="1:14" ht="16.5">
      <c r="A18" s="25">
        <v>5</v>
      </c>
      <c r="B18" s="24"/>
      <c r="C18" s="24" t="s">
        <v>4</v>
      </c>
      <c r="D18" s="24">
        <f>'[1] 鄉鎮族別'!D180</f>
        <v>37040</v>
      </c>
      <c r="E18" s="22">
        <f>D18/D3</f>
        <v>0.06332024418638443</v>
      </c>
      <c r="F18" s="23">
        <f>'[1] 原鄉族別人數統計'!E33</f>
        <v>4344</v>
      </c>
      <c r="G18" s="22">
        <f>F18/F$3</f>
        <v>0.026018052119956156</v>
      </c>
      <c r="H18" s="23"/>
      <c r="I18" s="22">
        <f>H18/H$3</f>
        <v>0</v>
      </c>
      <c r="J18" s="23">
        <f>D18-F18-H18</f>
        <v>32696</v>
      </c>
      <c r="K18" s="22">
        <f>J18/J$3</f>
        <v>0.11415802520861702</v>
      </c>
      <c r="L18" s="2"/>
      <c r="M18" s="2">
        <v>1</v>
      </c>
      <c r="N18" s="6">
        <f>N15+L18+M18</f>
        <v>3</v>
      </c>
    </row>
    <row r="19" spans="1:14" ht="16.5">
      <c r="A19" s="25"/>
      <c r="B19" s="24" t="s">
        <v>41</v>
      </c>
      <c r="C19" s="24" t="s">
        <v>2</v>
      </c>
      <c r="D19" s="24">
        <f>'[1] 鄉鎮族別'!D181</f>
        <v>17048</v>
      </c>
      <c r="E19" s="22"/>
      <c r="F19" s="23">
        <f>'[1] 原鄉族別人數統計'!E34</f>
        <v>2171</v>
      </c>
      <c r="G19" s="22"/>
      <c r="H19" s="23"/>
      <c r="I19" s="22"/>
      <c r="J19" s="23"/>
      <c r="K19" s="22"/>
      <c r="L19" s="2"/>
      <c r="M19" s="2"/>
      <c r="N19" s="1"/>
    </row>
    <row r="20" spans="1:14" ht="16.5">
      <c r="A20" s="25"/>
      <c r="B20" s="24" t="s">
        <v>40</v>
      </c>
      <c r="C20" s="24" t="s">
        <v>0</v>
      </c>
      <c r="D20" s="24">
        <f>'[1] 鄉鎮族別'!D182</f>
        <v>19992</v>
      </c>
      <c r="E20" s="22"/>
      <c r="F20" s="23">
        <f>'[1] 原鄉族別人數統計'!E35</f>
        <v>2173</v>
      </c>
      <c r="G20" s="22"/>
      <c r="H20" s="23"/>
      <c r="I20" s="22"/>
      <c r="J20" s="23"/>
      <c r="K20" s="22"/>
      <c r="L20" s="2"/>
      <c r="M20" s="2"/>
      <c r="N20" s="1"/>
    </row>
    <row r="21" spans="1:14" ht="16.5">
      <c r="A21" s="21">
        <v>5</v>
      </c>
      <c r="B21" s="20"/>
      <c r="C21" s="20" t="s">
        <v>4</v>
      </c>
      <c r="D21" s="20">
        <f>'[1] 鄉鎮族別'!D270</f>
        <v>8926</v>
      </c>
      <c r="E21" s="18">
        <f>D21/D3</f>
        <v>0.015259084762626012</v>
      </c>
      <c r="F21" s="19"/>
      <c r="G21" s="18">
        <f>F21/F$3</f>
        <v>0</v>
      </c>
      <c r="H21" s="19"/>
      <c r="I21" s="18">
        <f>H21/H$3</f>
        <v>0</v>
      </c>
      <c r="J21" s="19">
        <f>D21-F21-H21</f>
        <v>8926</v>
      </c>
      <c r="K21" s="18">
        <f>J21/J$3</f>
        <v>0.03116511294996683</v>
      </c>
      <c r="L21" s="2"/>
      <c r="M21" s="2"/>
      <c r="N21" s="6">
        <f>N18+L21+M21</f>
        <v>3</v>
      </c>
    </row>
    <row r="22" spans="1:14" ht="16.5">
      <c r="A22" s="21"/>
      <c r="B22" s="20" t="s">
        <v>39</v>
      </c>
      <c r="C22" s="20" t="s">
        <v>2</v>
      </c>
      <c r="D22" s="20">
        <f>'[1] 鄉鎮族別'!D271</f>
        <v>3780</v>
      </c>
      <c r="E22" s="18"/>
      <c r="F22" s="19"/>
      <c r="G22" s="18"/>
      <c r="H22" s="19"/>
      <c r="I22" s="18"/>
      <c r="J22" s="19"/>
      <c r="K22" s="18"/>
      <c r="L22" s="2"/>
      <c r="M22" s="2"/>
      <c r="N22" s="1"/>
    </row>
    <row r="23" spans="1:14" ht="16.5">
      <c r="A23" s="21"/>
      <c r="B23" s="20" t="s">
        <v>37</v>
      </c>
      <c r="C23" s="20" t="s">
        <v>0</v>
      </c>
      <c r="D23" s="20">
        <f>'[1] 鄉鎮族別'!D272</f>
        <v>5146</v>
      </c>
      <c r="E23" s="18"/>
      <c r="F23" s="19"/>
      <c r="G23" s="18"/>
      <c r="H23" s="19"/>
      <c r="I23" s="18"/>
      <c r="J23" s="19"/>
      <c r="K23" s="18"/>
      <c r="L23" s="2"/>
      <c r="M23" s="2"/>
      <c r="N23" s="1"/>
    </row>
    <row r="24" spans="1:14" ht="16.5">
      <c r="A24" s="25">
        <v>6</v>
      </c>
      <c r="B24" s="24"/>
      <c r="C24" s="24" t="s">
        <v>4</v>
      </c>
      <c r="D24" s="24">
        <f>'[1] 鄉鎮族別'!D384</f>
        <v>36720</v>
      </c>
      <c r="E24" s="22">
        <f>D24/D3</f>
        <v>0.06277320104006578</v>
      </c>
      <c r="F24" s="23">
        <f>'[1] 原鄉族別人數統計'!E48+'[1] 原鄉族別人數統計'!E51+'[1] 原鄉族別人數統計'!E54</f>
        <v>8559</v>
      </c>
      <c r="G24" s="22">
        <f>F24/F$3</f>
        <v>0.05126346871425063</v>
      </c>
      <c r="H24" s="23"/>
      <c r="I24" s="22">
        <f>H24/H$3</f>
        <v>0</v>
      </c>
      <c r="J24" s="23">
        <f>D24-F24-H24</f>
        <v>28161</v>
      </c>
      <c r="K24" s="22">
        <f>J24/J$3</f>
        <v>0.09832408086309835</v>
      </c>
      <c r="L24" s="2"/>
      <c r="M24" s="2">
        <v>3</v>
      </c>
      <c r="N24" s="6">
        <f>N21+L24+M24</f>
        <v>6</v>
      </c>
    </row>
    <row r="25" spans="1:14" ht="16.5">
      <c r="A25" s="25"/>
      <c r="B25" s="24" t="s">
        <v>38</v>
      </c>
      <c r="C25" s="24" t="s">
        <v>2</v>
      </c>
      <c r="D25" s="24">
        <f>'[1] 鄉鎮族別'!D385</f>
        <v>17235</v>
      </c>
      <c r="E25" s="22"/>
      <c r="F25" s="23">
        <f>'[1] 原鄉族別人數統計'!E49+'[1] 原鄉族別人數統計'!E52+'[1] 原鄉族別人數統計'!E55</f>
        <v>4423</v>
      </c>
      <c r="G25" s="22"/>
      <c r="H25" s="23"/>
      <c r="I25" s="22"/>
      <c r="J25" s="23"/>
      <c r="K25" s="22"/>
      <c r="L25" s="2"/>
      <c r="M25" s="2"/>
      <c r="N25" s="1"/>
    </row>
    <row r="26" spans="1:14" ht="16.5">
      <c r="A26" s="25"/>
      <c r="B26" s="24" t="s">
        <v>37</v>
      </c>
      <c r="C26" s="24" t="s">
        <v>0</v>
      </c>
      <c r="D26" s="24">
        <f>'[1] 鄉鎮族別'!D386</f>
        <v>19485</v>
      </c>
      <c r="E26" s="22"/>
      <c r="F26" s="23">
        <f>'[1] 原鄉族別人數統計'!E50+'[1] 原鄉族別人數統計'!E53+'[1] 原鄉族別人數統計'!E56</f>
        <v>4136</v>
      </c>
      <c r="G26" s="22"/>
      <c r="H26" s="23"/>
      <c r="I26" s="22"/>
      <c r="J26" s="23"/>
      <c r="K26" s="22"/>
      <c r="L26" s="2"/>
      <c r="M26" s="2"/>
      <c r="N26" s="1"/>
    </row>
    <row r="27" spans="1:14" ht="16.5">
      <c r="A27" s="21">
        <v>7</v>
      </c>
      <c r="B27" s="20"/>
      <c r="C27" s="20" t="s">
        <v>4</v>
      </c>
      <c r="D27" s="20">
        <f>'[1] 鄉鎮族別'!D504</f>
        <v>18065</v>
      </c>
      <c r="E27" s="18">
        <f>D27/D3</f>
        <v>0.03088229511952038</v>
      </c>
      <c r="F27" s="19">
        <f>'[1] 原鄉族別人數統計'!E6+'[1] 原鄉族別人數統計'!E9</f>
        <v>10607</v>
      </c>
      <c r="G27" s="18">
        <f>F27/F$3</f>
        <v>0.06352980636196477</v>
      </c>
      <c r="H27" s="19"/>
      <c r="I27" s="18">
        <f>H27/H$3</f>
        <v>0</v>
      </c>
      <c r="J27" s="19">
        <f>D27-F27-H27</f>
        <v>7458</v>
      </c>
      <c r="K27" s="18">
        <f>J27/J$3</f>
        <v>0.026039593589609302</v>
      </c>
      <c r="L27" s="2"/>
      <c r="M27" s="2">
        <v>2</v>
      </c>
      <c r="N27" s="6">
        <f>N24+L27+M27</f>
        <v>8</v>
      </c>
    </row>
    <row r="28" spans="1:14" ht="16.5">
      <c r="A28" s="21"/>
      <c r="B28" s="20" t="s">
        <v>36</v>
      </c>
      <c r="C28" s="20" t="s">
        <v>2</v>
      </c>
      <c r="D28" s="20">
        <f>'[1] 鄉鎮族別'!D505</f>
        <v>8809</v>
      </c>
      <c r="E28" s="18"/>
      <c r="F28" s="19">
        <f>'[1] 原鄉族別人數統計'!E7+'[1] 原鄉族別人數統計'!E10</f>
        <v>5532</v>
      </c>
      <c r="G28" s="18"/>
      <c r="H28" s="19"/>
      <c r="I28" s="18"/>
      <c r="J28" s="19"/>
      <c r="K28" s="18"/>
      <c r="L28" s="2"/>
      <c r="M28" s="2"/>
      <c r="N28" s="1"/>
    </row>
    <row r="29" spans="1:14" ht="16.5">
      <c r="A29" s="21"/>
      <c r="B29" s="20" t="s">
        <v>35</v>
      </c>
      <c r="C29" s="20" t="s">
        <v>0</v>
      </c>
      <c r="D29" s="20">
        <f>'[1] 鄉鎮族別'!D506</f>
        <v>9256</v>
      </c>
      <c r="E29" s="18"/>
      <c r="F29" s="19">
        <f>'[1] 原鄉族別人數統計'!E8+'[1] 原鄉族別人數統計'!E11</f>
        <v>5075</v>
      </c>
      <c r="G29" s="18"/>
      <c r="H29" s="19"/>
      <c r="I29" s="18"/>
      <c r="J29" s="19"/>
      <c r="K29" s="18"/>
      <c r="L29" s="2"/>
      <c r="M29" s="2"/>
      <c r="N29" s="1"/>
    </row>
    <row r="30" spans="1:14" ht="16.5">
      <c r="A30" s="17">
        <v>8</v>
      </c>
      <c r="B30" s="16"/>
      <c r="C30" s="16" t="s">
        <v>4</v>
      </c>
      <c r="D30" s="16">
        <f>'[1] 鄉鎮族別'!D543</f>
        <v>22243</v>
      </c>
      <c r="E30" s="14">
        <f>D30/D3</f>
        <v>0.038024627198643336</v>
      </c>
      <c r="F30" s="15">
        <f>'[1] 原鄉族別人數統計'!E18+'[1] 原鄉族別人數統計'!E21</f>
        <v>12469</v>
      </c>
      <c r="G30" s="14">
        <f>F30/F$3</f>
        <v>0.07468211139128299</v>
      </c>
      <c r="H30" s="15">
        <f>'[1] 原鄉族別人數統計'!E15</f>
        <v>540</v>
      </c>
      <c r="I30" s="14">
        <f>H30/H$3</f>
        <v>0.0041035929235819805</v>
      </c>
      <c r="J30" s="15">
        <f>D30-F30-H30</f>
        <v>9234</v>
      </c>
      <c r="K30" s="14">
        <f>J30/J$3</f>
        <v>0.03224049439614539</v>
      </c>
      <c r="L30" s="2">
        <v>1</v>
      </c>
      <c r="M30" s="2">
        <v>2</v>
      </c>
      <c r="N30" s="6">
        <f>N27+L30+M30</f>
        <v>11</v>
      </c>
    </row>
    <row r="31" spans="1:14" ht="16.5">
      <c r="A31" s="17"/>
      <c r="B31" s="16" t="s">
        <v>34</v>
      </c>
      <c r="C31" s="16" t="s">
        <v>2</v>
      </c>
      <c r="D31" s="16">
        <f>'[1] 鄉鎮族別'!D544</f>
        <v>10938</v>
      </c>
      <c r="E31" s="14"/>
      <c r="F31" s="15">
        <f>'[1] 原鄉族別人數統計'!E19+'[1] 原鄉族別人數統計'!E22</f>
        <v>6581</v>
      </c>
      <c r="G31" s="14"/>
      <c r="H31" s="15">
        <f>'[1] 原鄉族別人數統計'!E16</f>
        <v>248</v>
      </c>
      <c r="I31" s="14"/>
      <c r="J31" s="15"/>
      <c r="K31" s="14"/>
      <c r="L31" s="2"/>
      <c r="M31" s="2"/>
      <c r="N31" s="1"/>
    </row>
    <row r="32" spans="1:14" ht="16.5">
      <c r="A32" s="17"/>
      <c r="B32" s="16" t="s">
        <v>33</v>
      </c>
      <c r="C32" s="16" t="s">
        <v>0</v>
      </c>
      <c r="D32" s="16">
        <f>'[1] 鄉鎮族別'!D545</f>
        <v>11305</v>
      </c>
      <c r="E32" s="14"/>
      <c r="F32" s="15">
        <f>'[1] 原鄉族別人數統計'!E20+'[1] 原鄉族別人數統計'!E23</f>
        <v>5888</v>
      </c>
      <c r="G32" s="14"/>
      <c r="H32" s="15">
        <f>'[1] 原鄉族別人數統計'!E17</f>
        <v>292</v>
      </c>
      <c r="I32" s="14"/>
      <c r="J32" s="15"/>
      <c r="K32" s="14"/>
      <c r="L32" s="2"/>
      <c r="M32" s="2"/>
      <c r="N32" s="1"/>
    </row>
    <row r="33" spans="1:14" ht="16.5">
      <c r="A33" s="13">
        <v>9</v>
      </c>
      <c r="B33" s="12"/>
      <c r="C33" s="12" t="s">
        <v>4</v>
      </c>
      <c r="D33" s="12">
        <f>'[1] 鄉鎮族別'!D585</f>
        <v>11535</v>
      </c>
      <c r="E33" s="10">
        <f>D33/D3</f>
        <v>0.019719195914955304</v>
      </c>
      <c r="F33" s="11">
        <f>'[1] 原鄉族別人數統計'!E30</f>
        <v>4204</v>
      </c>
      <c r="G33" s="10">
        <f>F33/F$3</f>
        <v>0.02517953294481945</v>
      </c>
      <c r="H33" s="11">
        <f>'[1] 原鄉族別人數統計'!E24+'[1] 原鄉族別人數統計'!E27</f>
        <v>2096</v>
      </c>
      <c r="I33" s="10">
        <f>H33/H$3</f>
        <v>0.01592801994042191</v>
      </c>
      <c r="J33" s="11">
        <f>D33-F33-H33</f>
        <v>5235</v>
      </c>
      <c r="K33" s="10">
        <f>J33/J$3</f>
        <v>0.01827799308683356</v>
      </c>
      <c r="L33" s="2">
        <v>2</v>
      </c>
      <c r="M33" s="2">
        <v>1</v>
      </c>
      <c r="N33" s="6">
        <f>N30+L33+M33</f>
        <v>14</v>
      </c>
    </row>
    <row r="34" spans="1:14" ht="16.5">
      <c r="A34" s="13"/>
      <c r="B34" s="12" t="s">
        <v>32</v>
      </c>
      <c r="C34" s="12" t="s">
        <v>2</v>
      </c>
      <c r="D34" s="12">
        <f>'[1] 鄉鎮族別'!D586</f>
        <v>5642</v>
      </c>
      <c r="E34" s="10"/>
      <c r="F34" s="11">
        <f>'[1] 原鄉族別人數統計'!E31</f>
        <v>2204</v>
      </c>
      <c r="G34" s="10"/>
      <c r="H34" s="11">
        <f>'[1] 原鄉族別人數統計'!E25+'[1] 原鄉族別人數統計'!E28</f>
        <v>1163</v>
      </c>
      <c r="I34" s="10"/>
      <c r="J34" s="11"/>
      <c r="K34" s="10"/>
      <c r="L34" s="2"/>
      <c r="M34" s="2"/>
      <c r="N34" s="1"/>
    </row>
    <row r="35" spans="1:14" ht="16.5">
      <c r="A35" s="13"/>
      <c r="B35" s="12" t="s">
        <v>31</v>
      </c>
      <c r="C35" s="12" t="s">
        <v>0</v>
      </c>
      <c r="D35" s="12">
        <f>'[1] 鄉鎮族別'!D587</f>
        <v>5893</v>
      </c>
      <c r="E35" s="10"/>
      <c r="F35" s="11">
        <f>'[1] 原鄉族別人數統計'!E32</f>
        <v>2000</v>
      </c>
      <c r="G35" s="10"/>
      <c r="H35" s="11">
        <f>'[1] 原鄉族別人數統計'!E26+'[1] 原鄉族別人數統計'!E29</f>
        <v>933</v>
      </c>
      <c r="I35" s="10"/>
      <c r="J35" s="11"/>
      <c r="K35" s="10"/>
      <c r="L35" s="2"/>
      <c r="M35" s="2"/>
      <c r="N35" s="1"/>
    </row>
    <row r="36" spans="1:14" ht="16.5">
      <c r="A36" s="17">
        <v>10</v>
      </c>
      <c r="B36" s="16"/>
      <c r="C36" s="16" t="s">
        <v>4</v>
      </c>
      <c r="D36" s="16">
        <f>'[1] 鄉鎮族別'!D642</f>
        <v>6279</v>
      </c>
      <c r="E36" s="14">
        <f>D36/D3</f>
        <v>0.01073401223667138</v>
      </c>
      <c r="F36" s="15"/>
      <c r="G36" s="14">
        <f>F36/F$3</f>
        <v>0</v>
      </c>
      <c r="H36" s="15"/>
      <c r="I36" s="14"/>
      <c r="J36" s="15">
        <f>D36-F36-H36</f>
        <v>6279</v>
      </c>
      <c r="K36" s="14">
        <f>J36/J$3</f>
        <v>0.021923117209594636</v>
      </c>
      <c r="L36" s="2"/>
      <c r="M36" s="2"/>
      <c r="N36" s="6">
        <f>N33+L36+M36</f>
        <v>14</v>
      </c>
    </row>
    <row r="37" spans="1:14" ht="16.5">
      <c r="A37" s="17"/>
      <c r="B37" s="16" t="s">
        <v>30</v>
      </c>
      <c r="C37" s="16" t="s">
        <v>2</v>
      </c>
      <c r="D37" s="16">
        <f>'[1] 鄉鎮族別'!D643</f>
        <v>2739</v>
      </c>
      <c r="E37" s="14"/>
      <c r="F37" s="15"/>
      <c r="G37" s="14"/>
      <c r="H37" s="15"/>
      <c r="I37" s="14"/>
      <c r="J37" s="15"/>
      <c r="K37" s="14"/>
      <c r="L37" s="2"/>
      <c r="M37" s="2"/>
      <c r="N37" s="1"/>
    </row>
    <row r="38" spans="1:14" ht="16.5">
      <c r="A38" s="17"/>
      <c r="B38" s="16" t="s">
        <v>29</v>
      </c>
      <c r="C38" s="16" t="s">
        <v>0</v>
      </c>
      <c r="D38" s="16">
        <f>'[1] 鄉鎮族別'!D644</f>
        <v>3540</v>
      </c>
      <c r="E38" s="14"/>
      <c r="F38" s="15"/>
      <c r="G38" s="14"/>
      <c r="H38" s="15"/>
      <c r="I38" s="14"/>
      <c r="J38" s="15"/>
      <c r="K38" s="14"/>
      <c r="L38" s="2"/>
      <c r="M38" s="2"/>
      <c r="N38" s="1"/>
    </row>
    <row r="39" spans="1:14" ht="16.5">
      <c r="A39" s="13">
        <v>11</v>
      </c>
      <c r="B39" s="12"/>
      <c r="C39" s="12" t="s">
        <v>4</v>
      </c>
      <c r="D39" s="12">
        <f>'[1] 鄉鎮族別'!D723</f>
        <v>29488</v>
      </c>
      <c r="E39" s="10">
        <f>D39/D3</f>
        <v>0.05041002593326416</v>
      </c>
      <c r="F39" s="11">
        <f>'[1] 原鄉族別人數統計'!E39+'[1] 原鄉族別人數統計'!E42</f>
        <v>22159</v>
      </c>
      <c r="G39" s="10">
        <f>F39/F$3</f>
        <v>0.1327196171561023</v>
      </c>
      <c r="H39" s="11">
        <f>'[1] 原鄉族別人數統計'!E36</f>
        <v>511</v>
      </c>
      <c r="I39" s="10">
        <f>H39/H$3</f>
        <v>0.0038832147850933188</v>
      </c>
      <c r="J39" s="11">
        <f>D39-F39-H39</f>
        <v>6818</v>
      </c>
      <c r="K39" s="10">
        <f>J39/J$3</f>
        <v>0.02380503474040711</v>
      </c>
      <c r="L39" s="2">
        <v>1</v>
      </c>
      <c r="M39" s="2">
        <v>2</v>
      </c>
      <c r="N39" s="6">
        <f>N36+L39+M39</f>
        <v>17</v>
      </c>
    </row>
    <row r="40" spans="1:14" ht="16.5">
      <c r="A40" s="13"/>
      <c r="B40" s="12" t="s">
        <v>28</v>
      </c>
      <c r="C40" s="12" t="s">
        <v>2</v>
      </c>
      <c r="D40" s="12">
        <f>'[1] 鄉鎮族別'!D724</f>
        <v>14737</v>
      </c>
      <c r="E40" s="10"/>
      <c r="F40" s="11">
        <f>'[1] 原鄉族別人數統計'!E40+'[1] 原鄉族別人數統計'!E43</f>
        <v>11425</v>
      </c>
      <c r="G40" s="10"/>
      <c r="H40" s="11">
        <f>'[1] 原鄉族別人數統計'!E37</f>
        <v>260</v>
      </c>
      <c r="I40" s="10"/>
      <c r="J40" s="11"/>
      <c r="K40" s="10"/>
      <c r="L40" s="2"/>
      <c r="M40" s="2"/>
      <c r="N40" s="1"/>
    </row>
    <row r="41" spans="1:14" ht="16.5">
      <c r="A41" s="13"/>
      <c r="B41" s="12" t="s">
        <v>27</v>
      </c>
      <c r="C41" s="12" t="s">
        <v>0</v>
      </c>
      <c r="D41" s="12">
        <f>'[1] 鄉鎮族別'!D725</f>
        <v>14751</v>
      </c>
      <c r="E41" s="10"/>
      <c r="F41" s="11">
        <f>'[1] 原鄉族別人數統計'!E41+'[1] 原鄉族別人數統計'!E44</f>
        <v>10734</v>
      </c>
      <c r="G41" s="10"/>
      <c r="H41" s="11">
        <f>'[1] 原鄉族別人數統計'!E38</f>
        <v>251</v>
      </c>
      <c r="I41" s="10"/>
      <c r="J41" s="11"/>
      <c r="K41" s="10"/>
      <c r="L41" s="2"/>
      <c r="M41" s="2"/>
      <c r="N41" s="1"/>
    </row>
    <row r="42" spans="1:14" ht="16.5">
      <c r="A42" s="17">
        <v>12</v>
      </c>
      <c r="B42" s="16"/>
      <c r="C42" s="16" t="s">
        <v>4</v>
      </c>
      <c r="D42" s="16">
        <f>'[1] 鄉鎮族別'!D765</f>
        <v>2754</v>
      </c>
      <c r="E42" s="14">
        <f>D42/D3</f>
        <v>0.004707990078004934</v>
      </c>
      <c r="F42" s="15"/>
      <c r="G42" s="14">
        <f>F42/F$3</f>
        <v>0</v>
      </c>
      <c r="H42" s="15"/>
      <c r="I42" s="14">
        <f>H42/H$3</f>
        <v>0</v>
      </c>
      <c r="J42" s="15">
        <f>D42-F42-H42</f>
        <v>2754</v>
      </c>
      <c r="K42" s="14">
        <f>J42/J$3</f>
        <v>0.009615586047973185</v>
      </c>
      <c r="L42" s="2"/>
      <c r="M42" s="2"/>
      <c r="N42" s="6">
        <f>N39+L42+M42</f>
        <v>17</v>
      </c>
    </row>
    <row r="43" spans="1:14" ht="16.5">
      <c r="A43" s="17"/>
      <c r="B43" s="16" t="s">
        <v>26</v>
      </c>
      <c r="C43" s="16" t="s">
        <v>2</v>
      </c>
      <c r="D43" s="16">
        <f>'[1] 鄉鎮族別'!D766</f>
        <v>1104</v>
      </c>
      <c r="E43" s="14"/>
      <c r="F43" s="15"/>
      <c r="G43" s="14"/>
      <c r="H43" s="15"/>
      <c r="I43" s="14"/>
      <c r="J43" s="15"/>
      <c r="K43" s="14"/>
      <c r="L43" s="2"/>
      <c r="M43" s="2"/>
      <c r="N43" s="1"/>
    </row>
    <row r="44" spans="1:14" ht="16.5">
      <c r="A44" s="17"/>
      <c r="B44" s="16" t="s">
        <v>25</v>
      </c>
      <c r="C44" s="16" t="s">
        <v>0</v>
      </c>
      <c r="D44" s="16">
        <f>'[1] 鄉鎮族別'!D767</f>
        <v>1650</v>
      </c>
      <c r="E44" s="14"/>
      <c r="F44" s="15"/>
      <c r="G44" s="14"/>
      <c r="H44" s="15"/>
      <c r="I44" s="14"/>
      <c r="J44" s="15"/>
      <c r="K44" s="14"/>
      <c r="L44" s="2"/>
      <c r="M44" s="2"/>
      <c r="N44" s="1"/>
    </row>
    <row r="45" spans="1:14" ht="16.5">
      <c r="A45" s="13">
        <v>13</v>
      </c>
      <c r="B45" s="12"/>
      <c r="C45" s="12" t="s">
        <v>4</v>
      </c>
      <c r="D45" s="12">
        <f>'[1] 鄉鎮族別'!D828</f>
        <v>6010</v>
      </c>
      <c r="E45" s="10">
        <f>D45/D3</f>
        <v>0.01027415409179726</v>
      </c>
      <c r="F45" s="11">
        <f>'[1] 原鄉族別人數統計'!E45</f>
        <v>3474</v>
      </c>
      <c r="G45" s="10">
        <f>F45/F$3</f>
        <v>0.020807254388749467</v>
      </c>
      <c r="H45" s="11"/>
      <c r="I45" s="10">
        <f>H45/H$3</f>
        <v>0</v>
      </c>
      <c r="J45" s="11">
        <f>D45-F45-H45</f>
        <v>2536</v>
      </c>
      <c r="K45" s="10">
        <f>J45/J$3</f>
        <v>0.00885443943996369</v>
      </c>
      <c r="L45" s="2"/>
      <c r="M45" s="2">
        <v>1</v>
      </c>
      <c r="N45" s="6">
        <f>N42+L45+M45</f>
        <v>18</v>
      </c>
    </row>
    <row r="46" spans="1:14" ht="16.5">
      <c r="A46" s="13"/>
      <c r="B46" s="12" t="s">
        <v>24</v>
      </c>
      <c r="C46" s="12" t="s">
        <v>2</v>
      </c>
      <c r="D46" s="12">
        <f>'[1] 鄉鎮族別'!D829</f>
        <v>2811</v>
      </c>
      <c r="E46" s="10"/>
      <c r="F46" s="11">
        <f>'[1] 原鄉族別人數統計'!E46</f>
        <v>1760</v>
      </c>
      <c r="G46" s="10"/>
      <c r="H46" s="11"/>
      <c r="I46" s="10"/>
      <c r="J46" s="11"/>
      <c r="K46" s="10"/>
      <c r="L46" s="2"/>
      <c r="M46" s="2"/>
      <c r="N46" s="1"/>
    </row>
    <row r="47" spans="1:14" ht="16.5">
      <c r="A47" s="13"/>
      <c r="B47" s="12" t="s">
        <v>23</v>
      </c>
      <c r="C47" s="12" t="s">
        <v>0</v>
      </c>
      <c r="D47" s="12">
        <f>'[1] 鄉鎮族別'!D830</f>
        <v>3199</v>
      </c>
      <c r="E47" s="10"/>
      <c r="F47" s="11">
        <f>'[1] 原鄉族別人數統計'!E47</f>
        <v>1714</v>
      </c>
      <c r="G47" s="10"/>
      <c r="H47" s="11"/>
      <c r="I47" s="10"/>
      <c r="J47" s="11"/>
      <c r="K47" s="10"/>
      <c r="L47" s="2"/>
      <c r="M47" s="2"/>
      <c r="N47" s="1"/>
    </row>
    <row r="48" spans="1:14" ht="16.5">
      <c r="A48" s="17">
        <v>14</v>
      </c>
      <c r="B48" s="16"/>
      <c r="C48" s="16" t="s">
        <v>4</v>
      </c>
      <c r="D48" s="16">
        <f>'[1] 鄉鎮族別'!D885</f>
        <v>61101</v>
      </c>
      <c r="E48" s="14">
        <f>D48/D3</f>
        <v>0.10445276026005064</v>
      </c>
      <c r="F48" s="1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43546</v>
      </c>
      <c r="G48" s="14">
        <f>F48/F$3</f>
        <v>0.26081540000359366</v>
      </c>
      <c r="H48" s="15">
        <f>'[1] 原鄉族別人數統計'!E57</f>
        <v>2134</v>
      </c>
      <c r="I48" s="14">
        <f>H48/H$3</f>
        <v>0.016216791294303604</v>
      </c>
      <c r="J48" s="15">
        <f>D48-F48-H48</f>
        <v>15421</v>
      </c>
      <c r="K48" s="14">
        <f>J48/J$3</f>
        <v>0.05384239377116721</v>
      </c>
      <c r="L48" s="2">
        <v>1</v>
      </c>
      <c r="M48" s="2">
        <v>8</v>
      </c>
      <c r="N48" s="6">
        <f>N45+L48+M48</f>
        <v>27</v>
      </c>
    </row>
    <row r="49" spans="1:14" ht="16.5">
      <c r="A49" s="17"/>
      <c r="B49" s="16" t="s">
        <v>22</v>
      </c>
      <c r="C49" s="16" t="s">
        <v>2</v>
      </c>
      <c r="D49" s="16">
        <f>'[1] 鄉鎮族別'!D886</f>
        <v>30082</v>
      </c>
      <c r="E49" s="14"/>
      <c r="F49" s="1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22068</v>
      </c>
      <c r="G49" s="14"/>
      <c r="H49" s="15">
        <f>'[1] 原鄉族別人數統計'!E58</f>
        <v>1161</v>
      </c>
      <c r="I49" s="14"/>
      <c r="J49" s="15"/>
      <c r="K49" s="14"/>
      <c r="L49" s="2"/>
      <c r="M49" s="2"/>
      <c r="N49" s="1"/>
    </row>
    <row r="50" spans="1:14" ht="16.5">
      <c r="A50" s="17"/>
      <c r="B50" s="16" t="s">
        <v>21</v>
      </c>
      <c r="C50" s="16" t="s">
        <v>0</v>
      </c>
      <c r="D50" s="16">
        <f>'[1] 鄉鎮族別'!D887</f>
        <v>31019</v>
      </c>
      <c r="E50" s="14"/>
      <c r="F50" s="1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21478</v>
      </c>
      <c r="G50" s="14"/>
      <c r="H50" s="15">
        <f>'[1] 原鄉族別人數統計'!E59</f>
        <v>973</v>
      </c>
      <c r="I50" s="14"/>
      <c r="J50" s="15"/>
      <c r="K50" s="14"/>
      <c r="L50" s="2"/>
      <c r="M50" s="2"/>
      <c r="N50" s="1"/>
    </row>
    <row r="51" spans="1:14" ht="16.5">
      <c r="A51" s="13">
        <v>15</v>
      </c>
      <c r="B51" s="12"/>
      <c r="C51" s="12" t="s">
        <v>4</v>
      </c>
      <c r="D51" s="12">
        <f>'[1] 鄉鎮族別'!D987</f>
        <v>78316</v>
      </c>
      <c r="E51" s="10">
        <f>D51/D3</f>
        <v>0.1338819720221621</v>
      </c>
      <c r="F51" s="11">
        <f>'[1] 原鄉族別人數統計'!E114+'[1] 原鄉族別人數統計'!E117+'[1] 原鄉族別人數統計'!E120+'[1] 原鄉族別人數統計'!E123+'[1] 原鄉族別人數統計'!E126</f>
        <v>18532</v>
      </c>
      <c r="G51" s="10">
        <f>F51/F$3</f>
        <v>0.11099598109738203</v>
      </c>
      <c r="H51" s="11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59556</v>
      </c>
      <c r="I51" s="10">
        <f>H51/H$3</f>
        <v>0.4525807039941638</v>
      </c>
      <c r="J51" s="11">
        <f>D51-F51-H51</f>
        <v>228</v>
      </c>
      <c r="K51" s="10">
        <f>J51/J$3</f>
        <v>0.0007960615900282812</v>
      </c>
      <c r="L51" s="2">
        <v>10</v>
      </c>
      <c r="M51" s="2">
        <v>5</v>
      </c>
      <c r="N51" s="6">
        <f>N48+L51+M51</f>
        <v>42</v>
      </c>
    </row>
    <row r="52" spans="1:14" ht="16.5">
      <c r="A52" s="13"/>
      <c r="B52" s="12" t="s">
        <v>20</v>
      </c>
      <c r="C52" s="12" t="s">
        <v>2</v>
      </c>
      <c r="D52" s="12">
        <f>'[1] 鄉鎮族別'!D988</f>
        <v>39906</v>
      </c>
      <c r="E52" s="10"/>
      <c r="F52" s="11">
        <f>'[1] 原鄉族別人數統計'!E115+'[1] 原鄉族別人數統計'!E118+'[1] 原鄉族別人數統計'!E121+'[1] 原鄉族別人數統計'!E124+'[1] 原鄉族別人數統計'!E127</f>
        <v>9663</v>
      </c>
      <c r="G52" s="10"/>
      <c r="H52" s="11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30129</v>
      </c>
      <c r="I52" s="10"/>
      <c r="J52" s="11"/>
      <c r="K52" s="10"/>
      <c r="L52" s="2"/>
      <c r="M52" s="2"/>
      <c r="N52" s="1"/>
    </row>
    <row r="53" spans="1:14" ht="16.5">
      <c r="A53" s="13"/>
      <c r="B53" s="12" t="s">
        <v>19</v>
      </c>
      <c r="C53" s="12" t="s">
        <v>0</v>
      </c>
      <c r="D53" s="12">
        <f>'[1] 鄉鎮族別'!D989</f>
        <v>38410</v>
      </c>
      <c r="E53" s="10"/>
      <c r="F53" s="11">
        <f>'[1] 原鄉族別人數統計'!E116+'[1] 原鄉族別人數統計'!E119+'[1] 原鄉族別人數統計'!E122+'[1] 原鄉族別人數統計'!E125+'[1] 原鄉族別人數統計'!E128</f>
        <v>8869</v>
      </c>
      <c r="G53" s="10"/>
      <c r="H53" s="11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29427</v>
      </c>
      <c r="I53" s="10"/>
      <c r="J53" s="11"/>
      <c r="K53" s="10"/>
      <c r="L53" s="2"/>
      <c r="M53" s="2"/>
      <c r="N53" s="1"/>
    </row>
    <row r="54" spans="1:14" ht="16.5">
      <c r="A54" s="17">
        <v>16</v>
      </c>
      <c r="B54" s="16"/>
      <c r="C54" s="16" t="s">
        <v>4</v>
      </c>
      <c r="D54" s="16">
        <f>'[1] 鄉鎮族別'!D1038</f>
        <v>93488</v>
      </c>
      <c r="E54" s="14">
        <f>D54/D3</f>
        <v>0.15981865519699537</v>
      </c>
      <c r="F54" s="15">
        <f>'[1] 原鄉族別人數統計'!E159+'[1] 原鄉族別人數統計'!E162+'[1] 原鄉族別人數統計'!E165</f>
        <v>26733</v>
      </c>
      <c r="G54" s="14">
        <f>F54/F$3</f>
        <v>0.1601152364923545</v>
      </c>
      <c r="H54" s="1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66755</v>
      </c>
      <c r="I54" s="14">
        <f>H54/H$3</f>
        <v>0.5072876770624354</v>
      </c>
      <c r="J54" s="15">
        <f>D54-F54-H54</f>
        <v>0</v>
      </c>
      <c r="K54" s="14">
        <f>J54/J$3</f>
        <v>0</v>
      </c>
      <c r="L54" s="2">
        <v>10</v>
      </c>
      <c r="M54" s="2">
        <v>3</v>
      </c>
      <c r="N54" s="6">
        <f>N51+L54+M54</f>
        <v>55</v>
      </c>
    </row>
    <row r="55" spans="1:14" ht="16.5">
      <c r="A55" s="17"/>
      <c r="B55" s="16" t="s">
        <v>18</v>
      </c>
      <c r="C55" s="16" t="s">
        <v>2</v>
      </c>
      <c r="D55" s="16">
        <f>'[1] 鄉鎮族別'!D1039</f>
        <v>46981</v>
      </c>
      <c r="E55" s="14"/>
      <c r="F55" s="15">
        <f>'[1] 原鄉族別人數統計'!E160+'[1] 原鄉族別人數統計'!E163+'[1] 原鄉族別人數統計'!E166</f>
        <v>13918</v>
      </c>
      <c r="G55" s="14"/>
      <c r="H55" s="1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33063</v>
      </c>
      <c r="I55" s="14"/>
      <c r="J55" s="15"/>
      <c r="K55" s="14"/>
      <c r="L55" s="2"/>
      <c r="M55" s="2"/>
      <c r="N55" s="1"/>
    </row>
    <row r="56" spans="1:14" ht="16.5">
      <c r="A56" s="17"/>
      <c r="B56" s="16" t="s">
        <v>17</v>
      </c>
      <c r="C56" s="16" t="s">
        <v>0</v>
      </c>
      <c r="D56" s="16">
        <f>'[1] 鄉鎮族別'!D1040</f>
        <v>46507</v>
      </c>
      <c r="E56" s="14"/>
      <c r="F56" s="15">
        <f>'[1] 原鄉族別人數統計'!E161+'[1] 原鄉族別人數統計'!E164+'[1] 原鄉族別人數統計'!E167</f>
        <v>12815</v>
      </c>
      <c r="G56" s="14"/>
      <c r="H56" s="1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33692</v>
      </c>
      <c r="I56" s="14"/>
      <c r="J56" s="15"/>
      <c r="K56" s="14"/>
      <c r="L56" s="2"/>
      <c r="M56" s="2"/>
      <c r="N56" s="1"/>
    </row>
    <row r="57" spans="1:14" ht="16.5">
      <c r="A57" s="13">
        <v>17</v>
      </c>
      <c r="B57" s="12"/>
      <c r="C57" s="12" t="s">
        <v>4</v>
      </c>
      <c r="D57" s="12">
        <f>'[1] 鄉鎮族別'!D1080</f>
        <v>687</v>
      </c>
      <c r="E57" s="10">
        <f>D57/D3</f>
        <v>0.0011744332547528648</v>
      </c>
      <c r="F57" s="11"/>
      <c r="G57" s="10">
        <f>F57/F$3</f>
        <v>0</v>
      </c>
      <c r="H57" s="11"/>
      <c r="I57" s="10">
        <f>H57/H$3</f>
        <v>0</v>
      </c>
      <c r="J57" s="11">
        <f>D57-F57-H57</f>
        <v>687</v>
      </c>
      <c r="K57" s="10">
        <f>J57/J$3</f>
        <v>0.0023986592646904788</v>
      </c>
      <c r="L57" s="2"/>
      <c r="M57" s="2"/>
      <c r="N57" s="6">
        <f>N54+L57+M57</f>
        <v>55</v>
      </c>
    </row>
    <row r="58" spans="1:14" ht="16.5">
      <c r="A58" s="13"/>
      <c r="B58" s="12" t="s">
        <v>16</v>
      </c>
      <c r="C58" s="12" t="s">
        <v>2</v>
      </c>
      <c r="D58" s="12">
        <f>'[1] 鄉鎮族別'!D1081</f>
        <v>325</v>
      </c>
      <c r="E58" s="10"/>
      <c r="F58" s="11"/>
      <c r="G58" s="10"/>
      <c r="H58" s="11"/>
      <c r="I58" s="10"/>
      <c r="J58" s="11"/>
      <c r="K58" s="10"/>
      <c r="L58" s="2"/>
      <c r="M58" s="2"/>
      <c r="N58" s="1"/>
    </row>
    <row r="59" spans="1:14" ht="16.5">
      <c r="A59" s="13"/>
      <c r="B59" s="12" t="s">
        <v>15</v>
      </c>
      <c r="C59" s="12" t="s">
        <v>0</v>
      </c>
      <c r="D59" s="12">
        <f>'[1] 鄉鎮族別'!D1082</f>
        <v>362</v>
      </c>
      <c r="E59" s="10"/>
      <c r="F59" s="11"/>
      <c r="G59" s="10"/>
      <c r="H59" s="11"/>
      <c r="I59" s="10"/>
      <c r="J59" s="11"/>
      <c r="K59" s="10"/>
      <c r="L59" s="2"/>
      <c r="M59" s="2"/>
      <c r="N59" s="1"/>
    </row>
    <row r="60" spans="1:14" ht="16.5">
      <c r="A60" s="17">
        <v>18</v>
      </c>
      <c r="B60" s="16"/>
      <c r="C60" s="16" t="s">
        <v>4</v>
      </c>
      <c r="D60" s="16">
        <f>'[1] 鄉鎮族別'!D1101</f>
        <v>9478</v>
      </c>
      <c r="E60" s="14">
        <f>D60/D3</f>
        <v>0.016202734190025693</v>
      </c>
      <c r="F60" s="15"/>
      <c r="G60" s="14">
        <f>F60/F$3</f>
        <v>0</v>
      </c>
      <c r="H60" s="15"/>
      <c r="I60" s="14">
        <f>H60/H$3</f>
        <v>0</v>
      </c>
      <c r="J60" s="15">
        <f>D60-F60-H60</f>
        <v>9478</v>
      </c>
      <c r="K60" s="14">
        <f>J60/J$3</f>
        <v>0.033092419957403724</v>
      </c>
      <c r="L60" s="2"/>
      <c r="M60" s="2"/>
      <c r="N60" s="6">
        <f>N57+L60+M60</f>
        <v>55</v>
      </c>
    </row>
    <row r="61" spans="1:14" ht="16.5">
      <c r="A61" s="17"/>
      <c r="B61" s="16" t="s">
        <v>14</v>
      </c>
      <c r="C61" s="16" t="s">
        <v>2</v>
      </c>
      <c r="D61" s="16">
        <f>'[1] 鄉鎮族別'!D1102</f>
        <v>4598</v>
      </c>
      <c r="E61" s="14"/>
      <c r="F61" s="15"/>
      <c r="G61" s="14"/>
      <c r="H61" s="15"/>
      <c r="I61" s="14"/>
      <c r="J61" s="15"/>
      <c r="K61" s="14"/>
      <c r="L61" s="2"/>
      <c r="M61" s="2"/>
      <c r="N61" s="1"/>
    </row>
    <row r="62" spans="1:14" ht="16.5">
      <c r="A62" s="17"/>
      <c r="B62" s="16" t="s">
        <v>13</v>
      </c>
      <c r="C62" s="16" t="s">
        <v>0</v>
      </c>
      <c r="D62" s="16">
        <f>'[1] 鄉鎮族別'!D1103</f>
        <v>4880</v>
      </c>
      <c r="E62" s="14"/>
      <c r="F62" s="15"/>
      <c r="G62" s="14"/>
      <c r="H62" s="15"/>
      <c r="I62" s="14"/>
      <c r="J62" s="15"/>
      <c r="K62" s="14"/>
      <c r="L62" s="2"/>
      <c r="M62" s="2"/>
      <c r="N62" s="1"/>
    </row>
    <row r="63" spans="1:14" ht="16.5">
      <c r="A63" s="13">
        <v>19</v>
      </c>
      <c r="B63" s="12"/>
      <c r="C63" s="12" t="s">
        <v>4</v>
      </c>
      <c r="D63" s="12">
        <f>'[1] 鄉鎮族別'!D1125</f>
        <v>4503</v>
      </c>
      <c r="E63" s="10">
        <f>D63/D3</f>
        <v>0.007697922774602838</v>
      </c>
      <c r="F63" s="11"/>
      <c r="G63" s="10">
        <f>F63/F$3</f>
        <v>0</v>
      </c>
      <c r="H63" s="11"/>
      <c r="I63" s="10">
        <f>H63/H$3</f>
        <v>0</v>
      </c>
      <c r="J63" s="11">
        <f>D63-F63-H63</f>
        <v>4503</v>
      </c>
      <c r="K63" s="10">
        <f>J63/J$3</f>
        <v>0.015722216403058552</v>
      </c>
      <c r="L63" s="2"/>
      <c r="M63" s="2"/>
      <c r="N63" s="6">
        <f>N60+L63+M63</f>
        <v>55</v>
      </c>
    </row>
    <row r="64" spans="1:14" ht="16.5">
      <c r="A64" s="13"/>
      <c r="B64" s="12" t="s">
        <v>12</v>
      </c>
      <c r="C64" s="12" t="s">
        <v>2</v>
      </c>
      <c r="D64" s="12">
        <f>'[1] 鄉鎮族別'!D1126</f>
        <v>1907</v>
      </c>
      <c r="E64" s="10"/>
      <c r="F64" s="11"/>
      <c r="G64" s="10"/>
      <c r="H64" s="11"/>
      <c r="I64" s="10"/>
      <c r="J64" s="11"/>
      <c r="K64" s="10"/>
      <c r="L64" s="2"/>
      <c r="M64" s="2"/>
      <c r="N64" s="1"/>
    </row>
    <row r="65" spans="1:14" ht="16.5">
      <c r="A65" s="13"/>
      <c r="B65" s="12" t="s">
        <v>11</v>
      </c>
      <c r="C65" s="12" t="s">
        <v>0</v>
      </c>
      <c r="D65" s="12">
        <f>'[1] 鄉鎮族別'!D1127</f>
        <v>2596</v>
      </c>
      <c r="E65" s="10"/>
      <c r="F65" s="11"/>
      <c r="G65" s="10"/>
      <c r="H65" s="11"/>
      <c r="I65" s="10"/>
      <c r="J65" s="11"/>
      <c r="K65" s="10"/>
      <c r="L65" s="2"/>
      <c r="M65" s="2"/>
      <c r="N65" s="1"/>
    </row>
    <row r="66" spans="1:14" ht="16.5">
      <c r="A66" s="17">
        <v>20</v>
      </c>
      <c r="B66" s="16"/>
      <c r="C66" s="16" t="s">
        <v>4</v>
      </c>
      <c r="D66" s="16">
        <f>'[1] 鄉鎮族別'!D1137</f>
        <v>1232</v>
      </c>
      <c r="E66" s="14">
        <f>D66/D3</f>
        <v>0.0021061161133268257</v>
      </c>
      <c r="F66" s="15"/>
      <c r="G66" s="14">
        <f>F66/F$3</f>
        <v>0</v>
      </c>
      <c r="H66" s="15"/>
      <c r="I66" s="14">
        <f>H66/H$3</f>
        <v>0</v>
      </c>
      <c r="J66" s="15">
        <f>D66-F66-H66</f>
        <v>1232</v>
      </c>
      <c r="K66" s="14">
        <f>J66/J$3</f>
        <v>0.004301525784714221</v>
      </c>
      <c r="L66" s="2"/>
      <c r="M66" s="2"/>
      <c r="N66" s="6">
        <f>N63+L66+M66</f>
        <v>55</v>
      </c>
    </row>
    <row r="67" spans="1:14" ht="16.5">
      <c r="A67" s="17"/>
      <c r="B67" s="16" t="s">
        <v>10</v>
      </c>
      <c r="C67" s="16" t="s">
        <v>2</v>
      </c>
      <c r="D67" s="16">
        <f>'[1] 鄉鎮族別'!D1138</f>
        <v>507</v>
      </c>
      <c r="E67" s="14"/>
      <c r="F67" s="15"/>
      <c r="G67" s="14"/>
      <c r="H67" s="15"/>
      <c r="I67" s="14"/>
      <c r="J67" s="15"/>
      <c r="K67" s="14"/>
      <c r="L67" s="2"/>
      <c r="M67" s="2"/>
      <c r="N67" s="1"/>
    </row>
    <row r="68" spans="1:14" ht="16.5">
      <c r="A68" s="17"/>
      <c r="B68" s="16" t="s">
        <v>9</v>
      </c>
      <c r="C68" s="16" t="s">
        <v>0</v>
      </c>
      <c r="D68" s="16">
        <f>'[1] 鄉鎮族別'!D1139</f>
        <v>725</v>
      </c>
      <c r="E68" s="14"/>
      <c r="F68" s="15"/>
      <c r="G68" s="14"/>
      <c r="H68" s="15"/>
      <c r="I68" s="14"/>
      <c r="J68" s="15"/>
      <c r="K68" s="14"/>
      <c r="L68" s="2"/>
      <c r="M68" s="2"/>
      <c r="N68" s="1"/>
    </row>
    <row r="69" spans="1:14" ht="16.5">
      <c r="A69" s="13">
        <v>21</v>
      </c>
      <c r="B69" s="12"/>
      <c r="C69" s="12" t="s">
        <v>4</v>
      </c>
      <c r="D69" s="12">
        <f>'[1] 鄉鎮族別'!D1146</f>
        <v>1548</v>
      </c>
      <c r="E69" s="10">
        <f>D69/D3</f>
        <v>0.0026463212203164986</v>
      </c>
      <c r="F69" s="11"/>
      <c r="G69" s="10">
        <f>F69/F$3</f>
        <v>0</v>
      </c>
      <c r="H69" s="11"/>
      <c r="I69" s="10">
        <f>H69/H$3</f>
        <v>0</v>
      </c>
      <c r="J69" s="11">
        <f>D69-F69-H69</f>
        <v>1548</v>
      </c>
      <c r="K69" s="10">
        <f>J69/J$3</f>
        <v>0.005404839216507804</v>
      </c>
      <c r="L69" s="2"/>
      <c r="M69" s="2"/>
      <c r="N69" s="6">
        <f>N66+L69+M69</f>
        <v>55</v>
      </c>
    </row>
    <row r="70" spans="1:14" ht="16.5">
      <c r="A70" s="13"/>
      <c r="B70" s="12" t="s">
        <v>8</v>
      </c>
      <c r="C70" s="12" t="s">
        <v>2</v>
      </c>
      <c r="D70" s="12">
        <f>'[1] 鄉鎮族別'!D1147</f>
        <v>792</v>
      </c>
      <c r="E70" s="10"/>
      <c r="F70" s="11"/>
      <c r="G70" s="10"/>
      <c r="H70" s="11"/>
      <c r="I70" s="10"/>
      <c r="J70" s="11"/>
      <c r="K70" s="10"/>
      <c r="L70" s="2"/>
      <c r="M70" s="2"/>
      <c r="N70" s="1"/>
    </row>
    <row r="71" spans="1:14" ht="16.5">
      <c r="A71" s="13"/>
      <c r="B71" s="12" t="s">
        <v>7</v>
      </c>
      <c r="C71" s="12" t="s">
        <v>0</v>
      </c>
      <c r="D71" s="12">
        <f>'[1] 鄉鎮族別'!D1148</f>
        <v>756</v>
      </c>
      <c r="E71" s="10"/>
      <c r="F71" s="11"/>
      <c r="G71" s="10"/>
      <c r="H71" s="11"/>
      <c r="I71" s="10"/>
      <c r="J71" s="11"/>
      <c r="K71" s="10"/>
      <c r="L71" s="2"/>
      <c r="M71" s="2"/>
      <c r="N71" s="1"/>
    </row>
    <row r="72" spans="1:14" ht="16.5">
      <c r="A72" s="9"/>
      <c r="B72" s="8"/>
      <c r="C72" s="8" t="s">
        <v>4</v>
      </c>
      <c r="D72" s="8">
        <f>'[1] 鄉鎮族別'!D1149</f>
        <v>1240</v>
      </c>
      <c r="E72" s="7">
        <f>D72/D3</f>
        <v>0.0021197921919847923</v>
      </c>
      <c r="F72" s="8"/>
      <c r="G72" s="7">
        <f>F72/F$3</f>
        <v>0</v>
      </c>
      <c r="H72" s="8"/>
      <c r="I72" s="7">
        <f>H72/H$3</f>
        <v>0</v>
      </c>
      <c r="J72" s="8">
        <f>D72-F72-H72</f>
        <v>1240</v>
      </c>
      <c r="K72" s="7">
        <f>J72/J$3</f>
        <v>0.004329457770329248</v>
      </c>
      <c r="L72" s="2"/>
      <c r="M72" s="2"/>
      <c r="N72" s="6">
        <f>N69+L72+M72</f>
        <v>55</v>
      </c>
    </row>
    <row r="73" spans="1:14" ht="16.5">
      <c r="A73" s="9"/>
      <c r="B73" s="8" t="s">
        <v>6</v>
      </c>
      <c r="C73" s="8" t="s">
        <v>2</v>
      </c>
      <c r="D73" s="8">
        <f>'[1] 鄉鎮族別'!D1150</f>
        <v>619</v>
      </c>
      <c r="E73" s="7"/>
      <c r="F73" s="8"/>
      <c r="G73" s="7"/>
      <c r="H73" s="8"/>
      <c r="I73" s="7"/>
      <c r="J73" s="8"/>
      <c r="K73" s="7"/>
      <c r="L73" s="2"/>
      <c r="M73" s="2"/>
      <c r="N73" s="1"/>
    </row>
    <row r="74" spans="1:14" ht="16.5">
      <c r="A74" s="9"/>
      <c r="B74" s="8" t="s">
        <v>5</v>
      </c>
      <c r="C74" s="8" t="s">
        <v>0</v>
      </c>
      <c r="D74" s="8">
        <f>'[1] 鄉鎮族別'!D1151</f>
        <v>621</v>
      </c>
      <c r="E74" s="7"/>
      <c r="F74" s="8"/>
      <c r="G74" s="7"/>
      <c r="H74" s="8"/>
      <c r="I74" s="7"/>
      <c r="J74" s="8"/>
      <c r="K74" s="7"/>
      <c r="L74" s="2"/>
      <c r="M74" s="2"/>
      <c r="N74" s="1"/>
    </row>
    <row r="75" spans="1:14" ht="16.5">
      <c r="A75" s="5"/>
      <c r="B75" s="4"/>
      <c r="C75" s="4" t="s">
        <v>4</v>
      </c>
      <c r="D75" s="4">
        <f>'[1] 鄉鎮族別'!D1170</f>
        <v>308</v>
      </c>
      <c r="E75" s="3">
        <f>D75/D3</f>
        <v>0.0005265290283317064</v>
      </c>
      <c r="F75" s="4"/>
      <c r="G75" s="3">
        <f>F75/F$3</f>
        <v>0</v>
      </c>
      <c r="H75" s="4"/>
      <c r="I75" s="3">
        <f>H75/H$3</f>
        <v>0</v>
      </c>
      <c r="J75" s="4">
        <f>D75-F75-H75</f>
        <v>308</v>
      </c>
      <c r="K75" s="3">
        <f>J75/J$3</f>
        <v>0.0010753814461785553</v>
      </c>
      <c r="L75" s="2"/>
      <c r="M75" s="2"/>
      <c r="N75" s="6">
        <f>N72+L75+M75</f>
        <v>55</v>
      </c>
    </row>
    <row r="76" spans="1:14" ht="16.5">
      <c r="A76" s="5"/>
      <c r="B76" s="4" t="s">
        <v>3</v>
      </c>
      <c r="C76" s="4" t="s">
        <v>2</v>
      </c>
      <c r="D76" s="4">
        <f>'[1] 鄉鎮族別'!D1171</f>
        <v>173</v>
      </c>
      <c r="E76" s="3"/>
      <c r="F76" s="4"/>
      <c r="G76" s="3"/>
      <c r="H76" s="4"/>
      <c r="I76" s="3"/>
      <c r="J76" s="4"/>
      <c r="K76" s="3"/>
      <c r="L76" s="2"/>
      <c r="M76" s="2"/>
      <c r="N76" s="1"/>
    </row>
    <row r="77" spans="1:14" ht="16.5">
      <c r="A77" s="5"/>
      <c r="B77" s="4" t="s">
        <v>1</v>
      </c>
      <c r="C77" s="4" t="s">
        <v>0</v>
      </c>
      <c r="D77" s="4">
        <f>'[1] 鄉鎮族別'!D1172</f>
        <v>135</v>
      </c>
      <c r="E77" s="3"/>
      <c r="F77" s="4"/>
      <c r="G77" s="3"/>
      <c r="H77" s="4"/>
      <c r="I77" s="3"/>
      <c r="J77" s="4"/>
      <c r="K77" s="3"/>
      <c r="L77" s="2"/>
      <c r="M77" s="2"/>
      <c r="N77" s="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2023-03-13T01:23:04Z</dcterms:created>
  <dcterms:modified xsi:type="dcterms:W3CDTF">2023-03-13T01:24:17Z</dcterms:modified>
  <cp:category/>
  <cp:version/>
  <cp:contentType/>
  <cp:contentStatus/>
</cp:coreProperties>
</file>