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<sst xmlns="http://schemas.openxmlformats.org/spreadsheetml/2006/main" count="143" uniqueCount="65">
  <si>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</si>
  <si>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</si>
  <si>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</si>
  <si>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</si>
  <si>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</si>
  <si>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</si>
  <si>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</si>
  <si>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</si>
  <si>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</si>
  <si>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</si>
  <si>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</si>
  <si>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</si>
  <si>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</si>
  <si>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</si>
  <si>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</si>
  <si>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</si>
  <si>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</si>
  <si>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</si>
  <si>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</si>
  <si>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</si>
  <si>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</si>
  <si>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</si>
  <si>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</si>
  <si>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</si>
  <si>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</si>
  <si>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</si>
  <si>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</si>
  <si>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</si>
  <si>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</si>
  <si>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</si>
  <si>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</si>
  <si>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</si>
  <si>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</si>
  <si>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</si>
  <si>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</si>
  <si>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</si>
  <si>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</si>
  <si>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</si>
  <si>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</si>
  <si>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</si>
  <si>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</si>
  <si>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</si>
  <si>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</si>
  <si>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</si>
  <si>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</si>
  <si>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</si>
  <si>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</si>
  <si>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</si>
  <si>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</si>
  <si>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</si>
  <si>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</si>
  <si>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</si>
  <si>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</si>
  <si>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</si>
  <si>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</si>
  <si>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</si>
  <si>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</si>
  <si>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</si>
  <si>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</si>
  <si>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</si>
  <si>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</si>
  <si>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</si>
  <si>
    <t>臺灣省=總計-福建省-新北市-臺北市-桃園市-臺中市-臺南市-高雄市</t>
  </si>
  <si>
    <r>
      <t>福建省</t>
    </r>
    <r>
      <rPr>
        <sz val="12"/>
        <color indexed="8"/>
        <rFont val="新細明體"/>
        <family val="1"/>
      </rPr>
      <t>=</t>
    </r>
    <r>
      <rPr>
        <sz val="12"/>
        <rFont val="新細明體"/>
        <family val="1"/>
      </rPr>
      <t>金門縣</t>
    </r>
    <r>
      <rPr>
        <sz val="12"/>
        <color indexed="8"/>
        <rFont val="新細明體"/>
        <family val="1"/>
      </rPr>
      <t>+</t>
    </r>
    <r>
      <rPr>
        <sz val="12"/>
        <rFont val="新細明體"/>
        <family val="1"/>
      </rPr>
      <t>連江縣</t>
    </r>
  </si>
  <si>
    <t>新北市+臺北市+桃園市+臺中市+臺南市+高雄市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</si>
</sst>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name val="Arial Unicode MS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6" fontId="18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3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595387</v>
          </cell>
        </row>
        <row r="7">
          <cell r="D7">
            <v>287338</v>
          </cell>
        </row>
        <row r="8">
          <cell r="D8">
            <v>308049</v>
          </cell>
        </row>
        <row r="9">
          <cell r="D9">
            <v>59360</v>
          </cell>
        </row>
        <row r="10">
          <cell r="D10">
            <v>27400</v>
          </cell>
        </row>
        <row r="11">
          <cell r="D11">
            <v>31960</v>
          </cell>
        </row>
        <row r="99">
          <cell r="D99">
            <v>17513</v>
          </cell>
        </row>
        <row r="100">
          <cell r="D100">
            <v>7547</v>
          </cell>
        </row>
        <row r="101">
          <cell r="D101">
            <v>9966</v>
          </cell>
        </row>
        <row r="138">
          <cell r="D138">
            <v>83508</v>
          </cell>
        </row>
        <row r="139">
          <cell r="D139">
            <v>39879</v>
          </cell>
        </row>
        <row r="140">
          <cell r="D140">
            <v>43629</v>
          </cell>
        </row>
        <row r="180">
          <cell r="D180">
            <v>38435</v>
          </cell>
        </row>
        <row r="181">
          <cell r="D181">
            <v>17812</v>
          </cell>
        </row>
        <row r="182">
          <cell r="D182">
            <v>20623</v>
          </cell>
        </row>
        <row r="270">
          <cell r="D270">
            <v>9517</v>
          </cell>
        </row>
        <row r="271">
          <cell r="D271">
            <v>4058</v>
          </cell>
        </row>
        <row r="272">
          <cell r="D272">
            <v>5459</v>
          </cell>
        </row>
        <row r="384">
          <cell r="D384">
            <v>37991</v>
          </cell>
        </row>
        <row r="385">
          <cell r="D385">
            <v>17844</v>
          </cell>
        </row>
        <row r="386">
          <cell r="D386">
            <v>20147</v>
          </cell>
        </row>
        <row r="501">
          <cell r="D501">
            <v>347437</v>
          </cell>
        </row>
        <row r="502">
          <cell r="D502">
            <v>171983</v>
          </cell>
        </row>
        <row r="503">
          <cell r="D503">
            <v>175454</v>
          </cell>
        </row>
        <row r="504">
          <cell r="D504">
            <v>18480</v>
          </cell>
        </row>
        <row r="505">
          <cell r="D505">
            <v>9020</v>
          </cell>
        </row>
        <row r="506">
          <cell r="D506">
            <v>9460</v>
          </cell>
        </row>
        <row r="543">
          <cell r="D543">
            <v>22591</v>
          </cell>
        </row>
        <row r="544">
          <cell r="D544">
            <v>11074</v>
          </cell>
        </row>
        <row r="545">
          <cell r="D545">
            <v>11517</v>
          </cell>
        </row>
        <row r="585">
          <cell r="D585">
            <v>11696</v>
          </cell>
        </row>
        <row r="586">
          <cell r="D586">
            <v>5719</v>
          </cell>
        </row>
        <row r="587">
          <cell r="D587">
            <v>5977</v>
          </cell>
        </row>
        <row r="642">
          <cell r="D642">
            <v>6490</v>
          </cell>
        </row>
        <row r="643">
          <cell r="D643">
            <v>2829</v>
          </cell>
        </row>
        <row r="644">
          <cell r="D644">
            <v>3661</v>
          </cell>
        </row>
        <row r="723">
          <cell r="D723">
            <v>29604</v>
          </cell>
        </row>
        <row r="724">
          <cell r="D724">
            <v>14756</v>
          </cell>
        </row>
        <row r="725">
          <cell r="D725">
            <v>14848</v>
          </cell>
        </row>
        <row r="765">
          <cell r="D765">
            <v>2904</v>
          </cell>
        </row>
        <row r="766">
          <cell r="D766">
            <v>1161</v>
          </cell>
        </row>
        <row r="767">
          <cell r="D767">
            <v>1743</v>
          </cell>
        </row>
        <row r="828">
          <cell r="D828">
            <v>6049</v>
          </cell>
        </row>
        <row r="829">
          <cell r="D829">
            <v>2850</v>
          </cell>
        </row>
        <row r="830">
          <cell r="D830">
            <v>3199</v>
          </cell>
        </row>
        <row r="885">
          <cell r="D885">
            <v>61429</v>
          </cell>
        </row>
        <row r="886">
          <cell r="D886">
            <v>30220</v>
          </cell>
        </row>
        <row r="887">
          <cell r="D887">
            <v>31209</v>
          </cell>
        </row>
        <row r="987">
          <cell r="D987">
            <v>78326</v>
          </cell>
        </row>
        <row r="988">
          <cell r="D988">
            <v>39872</v>
          </cell>
        </row>
        <row r="989">
          <cell r="D989">
            <v>38454</v>
          </cell>
        </row>
        <row r="1038">
          <cell r="D1038">
            <v>93460</v>
          </cell>
        </row>
        <row r="1039">
          <cell r="D1039">
            <v>46902</v>
          </cell>
        </row>
        <row r="1040">
          <cell r="D1040">
            <v>46558</v>
          </cell>
        </row>
        <row r="1080">
          <cell r="D1080">
            <v>727</v>
          </cell>
        </row>
        <row r="1081">
          <cell r="D1081">
            <v>358</v>
          </cell>
        </row>
        <row r="1082">
          <cell r="D1082">
            <v>369</v>
          </cell>
        </row>
        <row r="1101">
          <cell r="D1101">
            <v>9711</v>
          </cell>
        </row>
        <row r="1102">
          <cell r="D1102">
            <v>4692</v>
          </cell>
        </row>
        <row r="1103">
          <cell r="D1103">
            <v>5019</v>
          </cell>
        </row>
        <row r="1125">
          <cell r="D1125">
            <v>4678</v>
          </cell>
        </row>
        <row r="1126">
          <cell r="D1126">
            <v>1994</v>
          </cell>
        </row>
        <row r="1127">
          <cell r="D1127">
            <v>2684</v>
          </cell>
        </row>
        <row r="1137">
          <cell r="D1137">
            <v>1292</v>
          </cell>
        </row>
        <row r="1138">
          <cell r="D1138">
            <v>536</v>
          </cell>
        </row>
        <row r="1139">
          <cell r="D1139">
            <v>756</v>
          </cell>
        </row>
        <row r="1146">
          <cell r="D1146">
            <v>1626</v>
          </cell>
        </row>
        <row r="1147">
          <cell r="D1147">
            <v>815</v>
          </cell>
        </row>
        <row r="1148">
          <cell r="D1148">
            <v>811</v>
          </cell>
        </row>
        <row r="1149">
          <cell r="D1149">
            <v>1319</v>
          </cell>
        </row>
        <row r="1150">
          <cell r="D1150">
            <v>646</v>
          </cell>
        </row>
        <row r="1151">
          <cell r="D1151">
            <v>673</v>
          </cell>
        </row>
        <row r="1170">
          <cell r="D1170">
            <v>307</v>
          </cell>
        </row>
        <row r="1171">
          <cell r="D1171">
            <v>169</v>
          </cell>
        </row>
        <row r="1172">
          <cell r="D1172">
            <v>138</v>
          </cell>
        </row>
      </sheetData>
      <sheetData sheetId="1">
        <row r="3">
          <cell r="E3">
            <v>2959</v>
          </cell>
        </row>
        <row r="4">
          <cell r="E4">
            <v>1428</v>
          </cell>
        </row>
        <row r="5">
          <cell r="E5">
            <v>1531</v>
          </cell>
        </row>
        <row r="6">
          <cell r="E6">
            <v>5038</v>
          </cell>
        </row>
        <row r="7">
          <cell r="E7">
            <v>2687</v>
          </cell>
        </row>
        <row r="8">
          <cell r="E8">
            <v>2351</v>
          </cell>
        </row>
        <row r="9">
          <cell r="E9">
            <v>5489</v>
          </cell>
        </row>
        <row r="10">
          <cell r="E10">
            <v>2783</v>
          </cell>
        </row>
        <row r="11">
          <cell r="E11">
            <v>2706</v>
          </cell>
        </row>
        <row r="12">
          <cell r="E12">
            <v>9513</v>
          </cell>
        </row>
        <row r="13">
          <cell r="E13">
            <v>4974</v>
          </cell>
        </row>
        <row r="14">
          <cell r="E14">
            <v>4539</v>
          </cell>
        </row>
        <row r="15">
          <cell r="E15">
            <v>571</v>
          </cell>
        </row>
        <row r="16">
          <cell r="E16">
            <v>264</v>
          </cell>
        </row>
        <row r="17">
          <cell r="E17">
            <v>307</v>
          </cell>
        </row>
        <row r="18">
          <cell r="E18">
            <v>8340</v>
          </cell>
        </row>
        <row r="19">
          <cell r="E19">
            <v>4330</v>
          </cell>
        </row>
        <row r="20">
          <cell r="E20">
            <v>4010</v>
          </cell>
        </row>
        <row r="21">
          <cell r="E21">
            <v>4047</v>
          </cell>
        </row>
        <row r="22">
          <cell r="E22">
            <v>2188</v>
          </cell>
        </row>
        <row r="23">
          <cell r="E23">
            <v>1859</v>
          </cell>
        </row>
        <row r="24">
          <cell r="E24">
            <v>1893</v>
          </cell>
        </row>
        <row r="25">
          <cell r="E25">
            <v>1045</v>
          </cell>
        </row>
        <row r="26">
          <cell r="E26">
            <v>848</v>
          </cell>
        </row>
        <row r="27">
          <cell r="E27">
            <v>155</v>
          </cell>
        </row>
        <row r="28">
          <cell r="E28">
            <v>85</v>
          </cell>
        </row>
        <row r="29">
          <cell r="E29">
            <v>70</v>
          </cell>
        </row>
        <row r="30">
          <cell r="E30">
            <v>4174</v>
          </cell>
        </row>
        <row r="31">
          <cell r="E31">
            <v>2207</v>
          </cell>
        </row>
        <row r="32">
          <cell r="E32">
            <v>1967</v>
          </cell>
        </row>
        <row r="33">
          <cell r="E33">
            <v>4331</v>
          </cell>
        </row>
        <row r="34">
          <cell r="E34">
            <v>2183</v>
          </cell>
        </row>
        <row r="35">
          <cell r="E35">
            <v>2148</v>
          </cell>
        </row>
        <row r="36">
          <cell r="E36">
            <v>523</v>
          </cell>
        </row>
        <row r="37">
          <cell r="E37">
            <v>269</v>
          </cell>
        </row>
        <row r="38">
          <cell r="E38">
            <v>254</v>
          </cell>
        </row>
        <row r="39">
          <cell r="E39">
            <v>9290</v>
          </cell>
        </row>
        <row r="40">
          <cell r="E40">
            <v>4819</v>
          </cell>
        </row>
        <row r="41">
          <cell r="E41">
            <v>4471</v>
          </cell>
        </row>
        <row r="42">
          <cell r="E42">
            <v>12703</v>
          </cell>
        </row>
        <row r="43">
          <cell r="E43">
            <v>6509</v>
          </cell>
        </row>
        <row r="44">
          <cell r="E44">
            <v>6194</v>
          </cell>
        </row>
        <row r="45">
          <cell r="E45">
            <v>3426</v>
          </cell>
        </row>
        <row r="46">
          <cell r="E46">
            <v>1741</v>
          </cell>
        </row>
        <row r="47">
          <cell r="E47">
            <v>1685</v>
          </cell>
        </row>
        <row r="48">
          <cell r="E48">
            <v>1801</v>
          </cell>
        </row>
        <row r="49">
          <cell r="E49">
            <v>893</v>
          </cell>
        </row>
        <row r="50">
          <cell r="E50">
            <v>908</v>
          </cell>
        </row>
        <row r="51">
          <cell r="E51">
            <v>3907</v>
          </cell>
        </row>
        <row r="52">
          <cell r="E52">
            <v>2056</v>
          </cell>
        </row>
        <row r="53">
          <cell r="E53">
            <v>1851</v>
          </cell>
        </row>
        <row r="54">
          <cell r="E54">
            <v>2744</v>
          </cell>
        </row>
        <row r="55">
          <cell r="E55">
            <v>1404</v>
          </cell>
        </row>
        <row r="56">
          <cell r="E56">
            <v>1340</v>
          </cell>
        </row>
        <row r="57">
          <cell r="E57">
            <v>2100</v>
          </cell>
        </row>
        <row r="58">
          <cell r="E58">
            <v>1143</v>
          </cell>
        </row>
        <row r="59">
          <cell r="E59">
            <v>957</v>
          </cell>
        </row>
        <row r="60">
          <cell r="E60">
            <v>7369</v>
          </cell>
        </row>
        <row r="61">
          <cell r="E61">
            <v>3703</v>
          </cell>
        </row>
        <row r="62">
          <cell r="E62">
            <v>3666</v>
          </cell>
        </row>
        <row r="63">
          <cell r="E63">
            <v>3198</v>
          </cell>
        </row>
        <row r="64">
          <cell r="E64">
            <v>1633</v>
          </cell>
        </row>
        <row r="65">
          <cell r="E65">
            <v>1565</v>
          </cell>
        </row>
        <row r="66">
          <cell r="E66">
            <v>6498</v>
          </cell>
        </row>
        <row r="67">
          <cell r="E67">
            <v>3264</v>
          </cell>
        </row>
        <row r="68">
          <cell r="E68">
            <v>3234</v>
          </cell>
        </row>
        <row r="69">
          <cell r="E69">
            <v>5152</v>
          </cell>
        </row>
        <row r="70">
          <cell r="E70">
            <v>2667</v>
          </cell>
        </row>
        <row r="71">
          <cell r="E71">
            <v>2485</v>
          </cell>
        </row>
        <row r="72">
          <cell r="E72">
            <v>7161</v>
          </cell>
        </row>
        <row r="73">
          <cell r="E73">
            <v>3582</v>
          </cell>
        </row>
        <row r="74">
          <cell r="E74">
            <v>3579</v>
          </cell>
        </row>
        <row r="75">
          <cell r="E75">
            <v>4691</v>
          </cell>
        </row>
        <row r="76">
          <cell r="E76">
            <v>2375</v>
          </cell>
        </row>
        <row r="77">
          <cell r="E77">
            <v>2316</v>
          </cell>
        </row>
        <row r="78">
          <cell r="E78">
            <v>4555</v>
          </cell>
        </row>
        <row r="79">
          <cell r="E79">
            <v>2359</v>
          </cell>
        </row>
        <row r="80">
          <cell r="E80">
            <v>2196</v>
          </cell>
        </row>
        <row r="81">
          <cell r="E81">
            <v>4447</v>
          </cell>
        </row>
        <row r="82">
          <cell r="E82">
            <v>2225</v>
          </cell>
        </row>
        <row r="83">
          <cell r="E83">
            <v>2222</v>
          </cell>
        </row>
        <row r="84">
          <cell r="E84">
            <v>22487</v>
          </cell>
        </row>
        <row r="85">
          <cell r="E85">
            <v>10982</v>
          </cell>
        </row>
        <row r="86">
          <cell r="E86">
            <v>11505</v>
          </cell>
        </row>
        <row r="87">
          <cell r="E87">
            <v>6905</v>
          </cell>
        </row>
        <row r="88">
          <cell r="E88">
            <v>3639</v>
          </cell>
        </row>
        <row r="89">
          <cell r="E89">
            <v>3266</v>
          </cell>
        </row>
        <row r="90">
          <cell r="E90">
            <v>2311</v>
          </cell>
        </row>
        <row r="91">
          <cell r="E91">
            <v>1142</v>
          </cell>
        </row>
        <row r="92">
          <cell r="E92">
            <v>1169</v>
          </cell>
        </row>
        <row r="93">
          <cell r="E93">
            <v>6566</v>
          </cell>
        </row>
        <row r="94">
          <cell r="E94">
            <v>3307</v>
          </cell>
        </row>
        <row r="95">
          <cell r="E95">
            <v>3259</v>
          </cell>
        </row>
        <row r="96">
          <cell r="E96">
            <v>3541</v>
          </cell>
        </row>
        <row r="97">
          <cell r="E97">
            <v>1868</v>
          </cell>
        </row>
        <row r="98">
          <cell r="E98">
            <v>1673</v>
          </cell>
        </row>
        <row r="99">
          <cell r="E99">
            <v>5180</v>
          </cell>
        </row>
        <row r="100">
          <cell r="E100">
            <v>2635</v>
          </cell>
        </row>
        <row r="101">
          <cell r="E101">
            <v>2545</v>
          </cell>
        </row>
        <row r="102">
          <cell r="E102">
            <v>4149</v>
          </cell>
        </row>
        <row r="103">
          <cell r="E103">
            <v>2164</v>
          </cell>
        </row>
        <row r="104">
          <cell r="E104">
            <v>1985</v>
          </cell>
        </row>
        <row r="105">
          <cell r="E105">
            <v>4015</v>
          </cell>
        </row>
        <row r="106">
          <cell r="E106">
            <v>2208</v>
          </cell>
        </row>
        <row r="107">
          <cell r="E107">
            <v>1807</v>
          </cell>
        </row>
        <row r="108">
          <cell r="E108">
            <v>2216</v>
          </cell>
        </row>
        <row r="109">
          <cell r="E109">
            <v>1119</v>
          </cell>
        </row>
        <row r="110">
          <cell r="E110">
            <v>1097</v>
          </cell>
        </row>
        <row r="111">
          <cell r="E111">
            <v>2172</v>
          </cell>
        </row>
        <row r="112">
          <cell r="E112">
            <v>1050</v>
          </cell>
        </row>
        <row r="113">
          <cell r="E113">
            <v>1122</v>
          </cell>
        </row>
        <row r="114">
          <cell r="E114">
            <v>3308</v>
          </cell>
        </row>
        <row r="115">
          <cell r="E115">
            <v>1721</v>
          </cell>
        </row>
        <row r="116">
          <cell r="E116">
            <v>1587</v>
          </cell>
        </row>
        <row r="117">
          <cell r="E117">
            <v>4040</v>
          </cell>
        </row>
        <row r="118">
          <cell r="E118">
            <v>2143</v>
          </cell>
        </row>
        <row r="119">
          <cell r="E119">
            <v>1897</v>
          </cell>
        </row>
        <row r="120">
          <cell r="E120">
            <v>3219</v>
          </cell>
        </row>
        <row r="121">
          <cell r="E121">
            <v>1745</v>
          </cell>
        </row>
        <row r="122">
          <cell r="E122">
            <v>1474</v>
          </cell>
        </row>
        <row r="123">
          <cell r="E123">
            <v>3602</v>
          </cell>
        </row>
        <row r="124">
          <cell r="E124">
            <v>1821</v>
          </cell>
        </row>
        <row r="125">
          <cell r="E125">
            <v>1781</v>
          </cell>
        </row>
        <row r="126">
          <cell r="E126">
            <v>4382</v>
          </cell>
        </row>
        <row r="127">
          <cell r="E127">
            <v>2205</v>
          </cell>
        </row>
        <row r="128">
          <cell r="E128">
            <v>2177</v>
          </cell>
        </row>
        <row r="129">
          <cell r="E129">
            <v>13081</v>
          </cell>
        </row>
        <row r="130">
          <cell r="E130">
            <v>5953</v>
          </cell>
        </row>
        <row r="131">
          <cell r="E131">
            <v>7128</v>
          </cell>
        </row>
        <row r="132">
          <cell r="E132">
            <v>2276</v>
          </cell>
        </row>
        <row r="133">
          <cell r="E133">
            <v>1103</v>
          </cell>
        </row>
        <row r="134">
          <cell r="E134">
            <v>1173</v>
          </cell>
        </row>
        <row r="135">
          <cell r="E135">
            <v>7253</v>
          </cell>
        </row>
        <row r="136">
          <cell r="E136">
            <v>3789</v>
          </cell>
        </row>
        <row r="137">
          <cell r="E137">
            <v>3464</v>
          </cell>
        </row>
        <row r="138">
          <cell r="E138">
            <v>6689</v>
          </cell>
        </row>
        <row r="139">
          <cell r="E139">
            <v>3250</v>
          </cell>
        </row>
        <row r="140">
          <cell r="E140">
            <v>3439</v>
          </cell>
        </row>
        <row r="141">
          <cell r="E141">
            <v>15809</v>
          </cell>
        </row>
        <row r="142">
          <cell r="E142">
            <v>7643</v>
          </cell>
        </row>
        <row r="143">
          <cell r="E143">
            <v>8166</v>
          </cell>
        </row>
        <row r="144">
          <cell r="E144">
            <v>5599</v>
          </cell>
        </row>
        <row r="145">
          <cell r="E145">
            <v>2846</v>
          </cell>
        </row>
        <row r="146">
          <cell r="E146">
            <v>2753</v>
          </cell>
        </row>
        <row r="147">
          <cell r="E147">
            <v>6384</v>
          </cell>
        </row>
        <row r="148">
          <cell r="E148">
            <v>3282</v>
          </cell>
        </row>
        <row r="149">
          <cell r="E149">
            <v>3102</v>
          </cell>
        </row>
        <row r="150">
          <cell r="E150">
            <v>3503</v>
          </cell>
        </row>
        <row r="151">
          <cell r="E151">
            <v>1964</v>
          </cell>
        </row>
        <row r="152">
          <cell r="E152">
            <v>1539</v>
          </cell>
        </row>
        <row r="153">
          <cell r="E153">
            <v>4510</v>
          </cell>
        </row>
        <row r="154">
          <cell r="E154">
            <v>2407</v>
          </cell>
        </row>
        <row r="155">
          <cell r="E155">
            <v>2103</v>
          </cell>
        </row>
        <row r="156">
          <cell r="E156">
            <v>1694</v>
          </cell>
        </row>
        <row r="157">
          <cell r="E157">
            <v>832</v>
          </cell>
        </row>
        <row r="158">
          <cell r="E158">
            <v>862</v>
          </cell>
        </row>
        <row r="159">
          <cell r="E159">
            <v>15098</v>
          </cell>
        </row>
        <row r="160">
          <cell r="E160">
            <v>7643</v>
          </cell>
        </row>
        <row r="161">
          <cell r="E161">
            <v>7455</v>
          </cell>
        </row>
        <row r="162">
          <cell r="E162">
            <v>5860</v>
          </cell>
        </row>
        <row r="163">
          <cell r="E163">
            <v>3080</v>
          </cell>
        </row>
        <row r="164">
          <cell r="E164">
            <v>2780</v>
          </cell>
        </row>
        <row r="165">
          <cell r="E165">
            <v>5704</v>
          </cell>
        </row>
        <row r="166">
          <cell r="E166">
            <v>3110</v>
          </cell>
        </row>
        <row r="167">
          <cell r="E167">
            <v>2594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R23" sqref="R23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595387</v>
      </c>
      <c r="E3" s="15">
        <v>1</v>
      </c>
      <c r="F3" s="16">
        <f>F9+F12+F18+F21+F24+F27+F15+F30+F33+F36+F39+F42+F45+F48+F51+F54+F57+F60+F63+F66+F69+F72+F75</f>
        <v>166046</v>
      </c>
      <c r="G3" s="15">
        <f>F3/$D$3</f>
        <v>0.27888751349962293</v>
      </c>
      <c r="H3" s="16">
        <f>H9+H12+H18+H21+H24+H27+H15+H30+H33+H36+H39+H42+H45+H48+H51+H54+H57+H60+H63+H66+H69+H72+H75</f>
        <v>131582</v>
      </c>
      <c r="I3" s="15">
        <f>H3/$D$3</f>
        <v>0.22100247402109888</v>
      </c>
      <c r="J3" s="16">
        <f>D3-F3-H3</f>
        <v>297759</v>
      </c>
      <c r="K3" s="15">
        <f>J3/$D$3</f>
        <v>0.5001100124792782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287338</v>
      </c>
      <c r="E4" s="15"/>
      <c r="F4" s="16">
        <f>F10+F13+F19+F22+F25+F28+F16+F31+F34+F37+F40+F43+F46+F49+F52+F55+F58+F61+F64+F67+F70+F73+F76</f>
        <v>85478</v>
      </c>
      <c r="G4" s="15"/>
      <c r="H4" s="16">
        <f>H10+H13+H19+H22+H25+H28+H16+H31+H34+H37+H40+H43+H46+H49+H52+H55+H58+H61+H64+H67+H70+H73+H76</f>
        <v>65989</v>
      </c>
      <c r="I4" s="15"/>
      <c r="J4" s="14">
        <f>D4-F4-H4</f>
        <v>135871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308049</v>
      </c>
      <c r="E5" s="18"/>
      <c r="F5" s="19">
        <f>F11+F14+F20+F23+F26+F29+F17+F32+F35+F38+F41+F44+F47+F50+F53+F56+F59+F62+F65+F68+F71+F74+F77</f>
        <v>80568</v>
      </c>
      <c r="G5" s="20"/>
      <c r="H5" s="19">
        <f>H11+H14+H20+H23+H26+H29+H17+H32+H35+H38+H41+H44+H47+H50+H53+H56+H59+H62+H65+H68+H71+H74+H77</f>
        <v>65593</v>
      </c>
      <c r="I5" s="20"/>
      <c r="J5" s="17">
        <f>D5-F5-H5</f>
        <v>161888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347437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171983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175454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59360</v>
      </c>
      <c r="E9" s="27">
        <f>D9/D3</f>
        <v>0.09969985908325174</v>
      </c>
      <c r="F9" s="28">
        <f>'[1] 原鄉族別人數統計'!E3</f>
        <v>2959</v>
      </c>
      <c r="G9" s="27">
        <f>F9/F$3</f>
        <v>0.01782036303193091</v>
      </c>
      <c r="H9" s="28"/>
      <c r="I9" s="27">
        <f>H9/H$3</f>
        <v>0</v>
      </c>
      <c r="J9" s="28">
        <f>D9-F9-H9</f>
        <v>56401</v>
      </c>
      <c r="K9" s="27">
        <f>J9/J$3</f>
        <v>0.1894182879442771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27400</v>
      </c>
      <c r="E10" s="27"/>
      <c r="F10" s="28">
        <f>'[1] 原鄉族別人數統計'!E4</f>
        <v>1428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31960</v>
      </c>
      <c r="E11" s="32"/>
      <c r="F11" s="28">
        <f>'[1] 原鄉族別人數統計'!E5</f>
        <v>1531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17513</v>
      </c>
      <c r="E12" s="34">
        <f>D12/D3</f>
        <v>0.029414481673264617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17513</v>
      </c>
      <c r="K12" s="34">
        <f>J12/J$3</f>
        <v>0.05881602235364842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7547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9966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83508</v>
      </c>
      <c r="E15" s="27">
        <f>D15/D3</f>
        <v>0.1402583529704209</v>
      </c>
      <c r="F15" s="28">
        <f>'[1] 原鄉族別人數統計'!E12</f>
        <v>9513</v>
      </c>
      <c r="G15" s="27">
        <f>F15/F$3</f>
        <v>0.057291352998566664</v>
      </c>
      <c r="H15" s="28"/>
      <c r="I15" s="27">
        <f>H15/H$3</f>
        <v>0</v>
      </c>
      <c r="J15" s="28">
        <f>D15-F15-H15</f>
        <v>73995</v>
      </c>
      <c r="K15" s="27">
        <f>J15/J$3</f>
        <v>0.24850634237756036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39879</v>
      </c>
      <c r="E16" s="27"/>
      <c r="F16" s="28">
        <f>'[1] 原鄉族別人數統計'!E13</f>
        <v>4974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43629</v>
      </c>
      <c r="E17" s="27"/>
      <c r="F17" s="28">
        <f>'[1] 原鄉族別人數統計'!E14</f>
        <v>4539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38435</v>
      </c>
      <c r="E18" s="38">
        <f>D18/D3</f>
        <v>0.06455465100850372</v>
      </c>
      <c r="F18" s="39">
        <f>'[1] 原鄉族別人數統計'!E33</f>
        <v>4331</v>
      </c>
      <c r="G18" s="38">
        <f>F18/F$3</f>
        <v>0.026083133589487252</v>
      </c>
      <c r="H18" s="39"/>
      <c r="I18" s="38">
        <f>H18/H$3</f>
        <v>0</v>
      </c>
      <c r="J18" s="39">
        <f>D18-F18-H18</f>
        <v>34104</v>
      </c>
      <c r="K18" s="38">
        <f>J18/J$3</f>
        <v>0.11453558078849002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17812</v>
      </c>
      <c r="E19" s="38"/>
      <c r="F19" s="39">
        <f>'[1] 原鄉族別人數統計'!E34</f>
        <v>2183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20623</v>
      </c>
      <c r="E20" s="38"/>
      <c r="F20" s="39">
        <f>'[1] 原鄉族別人數統計'!E35</f>
        <v>2148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9517</v>
      </c>
      <c r="E21" s="42">
        <f>D21/D3</f>
        <v>0.015984561302144654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9517</v>
      </c>
      <c r="K21" s="42">
        <f>J21/J$3</f>
        <v>0.031962090146729405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4058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5459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37991</v>
      </c>
      <c r="E24" s="38">
        <f>D24/D3</f>
        <v>0.0638089175611829</v>
      </c>
      <c r="F24" s="39">
        <f>'[1] 原鄉族別人數統計'!E48+'[1] 原鄉族別人數統計'!E51+'[1] 原鄉族別人數統計'!E54</f>
        <v>8452</v>
      </c>
      <c r="G24" s="38">
        <f>F24/F$3</f>
        <v>0.05090155739975669</v>
      </c>
      <c r="H24" s="39"/>
      <c r="I24" s="38">
        <f>H24/H$3</f>
        <v>0</v>
      </c>
      <c r="J24" s="39">
        <f>D24-F24-H24</f>
        <v>29539</v>
      </c>
      <c r="K24" s="38">
        <f>J24/J$3</f>
        <v>0.0992043901275864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17844</v>
      </c>
      <c r="E25" s="38"/>
      <c r="F25" s="39">
        <f>'[1] 原鄉族別人數統計'!E49+'[1] 原鄉族別人數統計'!E52+'[1] 原鄉族別人數統計'!E55</f>
        <v>4353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20147</v>
      </c>
      <c r="E26" s="38"/>
      <c r="F26" s="39">
        <f>'[1] 原鄉族別人數統計'!E50+'[1] 原鄉族別人數統計'!E53+'[1] 原鄉族別人數統計'!E56</f>
        <v>4099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18480</v>
      </c>
      <c r="E27" s="42">
        <f>D27/D3</f>
        <v>0.031038635374974595</v>
      </c>
      <c r="F27" s="43">
        <f>'[1] 原鄉族別人數統計'!E6+'[1] 原鄉族別人數統計'!E9</f>
        <v>10527</v>
      </c>
      <c r="G27" s="42">
        <f>F27/F$3</f>
        <v>0.06339809450393265</v>
      </c>
      <c r="H27" s="43"/>
      <c r="I27" s="42">
        <f>H27/H$3</f>
        <v>0</v>
      </c>
      <c r="J27" s="43">
        <f>D27-F27-H27</f>
        <v>7953</v>
      </c>
      <c r="K27" s="42">
        <f>J27/J$3</f>
        <v>0.026709520115261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9020</v>
      </c>
      <c r="E28" s="42"/>
      <c r="F28" s="43">
        <f>'[1] 原鄉族別人數統計'!E7+'[1] 原鄉族別人數統計'!E10</f>
        <v>5470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9460</v>
      </c>
      <c r="E29" s="42"/>
      <c r="F29" s="43">
        <f>'[1] 原鄉族別人數統計'!E8+'[1] 原鄉族別人數統計'!E11</f>
        <v>5057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22591</v>
      </c>
      <c r="E30" s="34">
        <f>D30/D3</f>
        <v>0.0379433880820374</v>
      </c>
      <c r="F30" s="35">
        <f>'[1] 原鄉族別人數統計'!E18+'[1] 原鄉族別人數統計'!E21</f>
        <v>12387</v>
      </c>
      <c r="G30" s="34">
        <f>F30/F$3</f>
        <v>0.07459980969129036</v>
      </c>
      <c r="H30" s="35">
        <f>'[1] 原鄉族別人數統計'!E15</f>
        <v>571</v>
      </c>
      <c r="I30" s="34">
        <f>H30/H$3</f>
        <v>0.0043394993236156925</v>
      </c>
      <c r="J30" s="35">
        <f>D30-F30-H30</f>
        <v>9633</v>
      </c>
      <c r="K30" s="34">
        <f>J30/J$3</f>
        <v>0.03235166695213243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11074</v>
      </c>
      <c r="E31" s="34"/>
      <c r="F31" s="35">
        <f>'[1] 原鄉族別人數統計'!E19+'[1] 原鄉族別人數統計'!E22</f>
        <v>6518</v>
      </c>
      <c r="G31" s="34"/>
      <c r="H31" s="35">
        <f>'[1] 原鄉族別人數統計'!E16</f>
        <v>264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11517</v>
      </c>
      <c r="E32" s="34"/>
      <c r="F32" s="35">
        <f>'[1] 原鄉族別人數統計'!E20+'[1] 原鄉族別人數統計'!E23</f>
        <v>5869</v>
      </c>
      <c r="G32" s="34"/>
      <c r="H32" s="35">
        <f>'[1] 原鄉族別人數統計'!E17</f>
        <v>307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11696</v>
      </c>
      <c r="E33" s="27">
        <f>D33/D3</f>
        <v>0.019644365765460112</v>
      </c>
      <c r="F33" s="28">
        <f>'[1] 原鄉族別人數統計'!E30</f>
        <v>4174</v>
      </c>
      <c r="G33" s="27">
        <f>F33/F$3</f>
        <v>0.025137612468833937</v>
      </c>
      <c r="H33" s="28">
        <f>'[1] 原鄉族別人數統計'!E24+'[1] 原鄉族別人數統計'!E27</f>
        <v>2048</v>
      </c>
      <c r="I33" s="27">
        <f>H33/H$3</f>
        <v>0.015564438905017403</v>
      </c>
      <c r="J33" s="28">
        <f>D33-F33-H33</f>
        <v>5474</v>
      </c>
      <c r="K33" s="27">
        <f>J33/J$3</f>
        <v>0.018383995110139408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5719</v>
      </c>
      <c r="E34" s="27"/>
      <c r="F34" s="28">
        <f>'[1] 原鄉族別人數統計'!E31</f>
        <v>2207</v>
      </c>
      <c r="G34" s="27"/>
      <c r="H34" s="28">
        <f>'[1] 原鄉族別人數統計'!E25+'[1] 原鄉族別人數統計'!E28</f>
        <v>1130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5977</v>
      </c>
      <c r="E35" s="27"/>
      <c r="F35" s="28">
        <f>'[1] 原鄉族別人數統計'!E32</f>
        <v>1967</v>
      </c>
      <c r="G35" s="27"/>
      <c r="H35" s="28">
        <f>'[1] 原鄉族別人數統計'!E26+'[1] 原鄉族別人數統計'!E29</f>
        <v>918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6490</v>
      </c>
      <c r="E36" s="34">
        <f>D36/D3</f>
        <v>0.010900473137639888</v>
      </c>
      <c r="F36" s="35"/>
      <c r="G36" s="34">
        <f>F36/F$3</f>
        <v>0</v>
      </c>
      <c r="H36" s="35"/>
      <c r="I36" s="34"/>
      <c r="J36" s="35">
        <f>D36-F36-H36</f>
        <v>6490</v>
      </c>
      <c r="K36" s="34">
        <f>J36/J$3</f>
        <v>0.02179615057815213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2829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3661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29604</v>
      </c>
      <c r="E39" s="27">
        <f>D39/D3</f>
        <v>0.049722281474066446</v>
      </c>
      <c r="F39" s="28">
        <f>'[1] 原鄉族別人數統計'!E39+'[1] 原鄉族別人數統計'!E42</f>
        <v>21993</v>
      </c>
      <c r="G39" s="27">
        <f>F39/F$3</f>
        <v>0.1324512484492249</v>
      </c>
      <c r="H39" s="28">
        <f>'[1] 原鄉族別人數統計'!E36</f>
        <v>523</v>
      </c>
      <c r="I39" s="27">
        <f>H39/H$3</f>
        <v>0.003974707786779347</v>
      </c>
      <c r="J39" s="28">
        <f>D39-F39-H39</f>
        <v>7088</v>
      </c>
      <c r="K39" s="27">
        <f>J39/J$3</f>
        <v>0.02380448617841946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14756</v>
      </c>
      <c r="E40" s="27"/>
      <c r="F40" s="28">
        <f>'[1] 原鄉族別人數統計'!E40+'[1] 原鄉族別人數統計'!E43</f>
        <v>11328</v>
      </c>
      <c r="G40" s="27"/>
      <c r="H40" s="28">
        <f>'[1] 原鄉族別人數統計'!E37</f>
        <v>269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14848</v>
      </c>
      <c r="E41" s="27"/>
      <c r="F41" s="28">
        <f>'[1] 原鄉族別人數統計'!E41+'[1] 原鄉族別人數統計'!E44</f>
        <v>10665</v>
      </c>
      <c r="G41" s="27"/>
      <c r="H41" s="28">
        <f>'[1] 原鄉族別人數統計'!E38</f>
        <v>254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2904</v>
      </c>
      <c r="E42" s="34">
        <f>D42/D3</f>
        <v>0.004877499844638865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2904</v>
      </c>
      <c r="K42" s="34">
        <f>J42/J$3</f>
        <v>0.009752853818020614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1161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1743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6049</v>
      </c>
      <c r="E45" s="27">
        <f>D45/D3</f>
        <v>0.010159778429827994</v>
      </c>
      <c r="F45" s="28">
        <f>'[1] 原鄉族別人數統計'!E45</f>
        <v>3426</v>
      </c>
      <c r="G45" s="27">
        <f>F45/F$3</f>
        <v>0.02063283668381051</v>
      </c>
      <c r="H45" s="28"/>
      <c r="I45" s="27">
        <f>H45/H$3</f>
        <v>0</v>
      </c>
      <c r="J45" s="28">
        <f>D45-F45-H45</f>
        <v>2623</v>
      </c>
      <c r="K45" s="27">
        <f>J45/J$3</f>
        <v>0.008809137591139143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2850</v>
      </c>
      <c r="E46" s="27"/>
      <c r="F46" s="28">
        <f>'[1] 原鄉族別人數統計'!E46</f>
        <v>1741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3199</v>
      </c>
      <c r="E47" s="27"/>
      <c r="F47" s="28">
        <f>'[1] 原鄉族別人數統計'!E47</f>
        <v>1685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61429</v>
      </c>
      <c r="E48" s="34">
        <f>D48/D3</f>
        <v>0.10317490976457329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43071</v>
      </c>
      <c r="G48" s="34">
        <f>F48/F$3</f>
        <v>0.2593919757175722</v>
      </c>
      <c r="H48" s="35">
        <f>'[1] 原鄉族別人數統計'!E57</f>
        <v>2100</v>
      </c>
      <c r="I48" s="34">
        <f>H48/H$3</f>
        <v>0.01595962973659011</v>
      </c>
      <c r="J48" s="35">
        <f>D48-F48-H48</f>
        <v>16258</v>
      </c>
      <c r="K48" s="34">
        <f>J48/J$3</f>
        <v>0.054601204329676016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30220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21808</v>
      </c>
      <c r="G49" s="34"/>
      <c r="H49" s="35">
        <f>'[1] 原鄉族別人數統計'!E58</f>
        <v>1143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31209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21263</v>
      </c>
      <c r="G50" s="34"/>
      <c r="H50" s="35">
        <f>'[1] 原鄉族別人數統計'!E59</f>
        <v>957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78326</v>
      </c>
      <c r="E51" s="27">
        <f>D51/D3</f>
        <v>0.1315547702586721</v>
      </c>
      <c r="F51" s="28">
        <f>'[1] 原鄉族別人數統計'!E114+'[1] 原鄉族別人數統計'!E117+'[1] 原鄉族別人數統計'!E120+'[1] 原鄉族別人數統計'!E123+'[1] 原鄉族別人數統計'!E126</f>
        <v>18551</v>
      </c>
      <c r="G51" s="27">
        <f>F51/F$3</f>
        <v>0.11172205292509305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59542</v>
      </c>
      <c r="I51" s="27">
        <f>H51/H$3</f>
        <v>0.4525087017981183</v>
      </c>
      <c r="J51" s="28">
        <f>D51-F51-H51</f>
        <v>233</v>
      </c>
      <c r="K51" s="27">
        <f>J51/J$3</f>
        <v>0.0007825120315422875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39872</v>
      </c>
      <c r="E52" s="27"/>
      <c r="F52" s="28">
        <f>'[1] 原鄉族別人數統計'!E115+'[1] 原鄉族別人數統計'!E118+'[1] 原鄉族別人數統計'!E121+'[1] 原鄉族別人數統計'!E124+'[1] 原鄉族別人數統計'!E127</f>
        <v>9635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30114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38454</v>
      </c>
      <c r="E53" s="27"/>
      <c r="F53" s="28">
        <f>'[1] 原鄉族別人數統計'!E116+'[1] 原鄉族別人數統計'!E119+'[1] 原鄉族別人數統計'!E122+'[1] 原鄉族別人數統計'!E125+'[1] 原鄉族別人數統計'!E128</f>
        <v>8916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29428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93460</v>
      </c>
      <c r="E54" s="34">
        <f>D54/D3</f>
        <v>0.15697353150135962</v>
      </c>
      <c r="F54" s="35">
        <f>'[1] 原鄉族別人數統計'!E159+'[1] 原鄉族別人數統計'!E162+'[1] 原鄉族別人數統計'!E165</f>
        <v>26662</v>
      </c>
      <c r="G54" s="34">
        <f>F54/F$3</f>
        <v>0.16056996254050082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66798</v>
      </c>
      <c r="I54" s="34">
        <f>H54/H$3</f>
        <v>0.5076530224498792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46902</v>
      </c>
      <c r="E55" s="34"/>
      <c r="F55" s="35">
        <f>'[1] 原鄉族別人數統計'!E160+'[1] 原鄉族別人數統計'!E163+'[1] 原鄉族別人數統計'!E166</f>
        <v>13833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33069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46558</v>
      </c>
      <c r="E56" s="34"/>
      <c r="F56" s="35">
        <f>'[1] 原鄉族別人數統計'!E161+'[1] 原鄉族別人數統計'!E164+'[1] 原鄉族別人數統計'!E167</f>
        <v>12829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33729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727</v>
      </c>
      <c r="E57" s="27">
        <f>D57/D3</f>
        <v>0.0012210545409960245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727</v>
      </c>
      <c r="K57" s="27">
        <f>J57/J$3</f>
        <v>0.0024415718752413863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358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369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9711</v>
      </c>
      <c r="E60" s="34">
        <f>D60/D3</f>
        <v>0.016310399790388435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9711</v>
      </c>
      <c r="K60" s="34">
        <f>J60/J$3</f>
        <v>0.032613623769558606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4692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5019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4678</v>
      </c>
      <c r="E63" s="27">
        <f>D63/D3</f>
        <v>0.007857074474249522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4678</v>
      </c>
      <c r="K63" s="27">
        <f>J63/J$3</f>
        <v>0.015710692204097945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1994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2684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1292</v>
      </c>
      <c r="E66" s="34">
        <f>D66/D3</f>
        <v>0.002170017148510129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1292</v>
      </c>
      <c r="K66" s="34">
        <f>J66/J$3</f>
        <v>0.004339079591213028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536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756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1626</v>
      </c>
      <c r="E69" s="27">
        <f>D69/D3</f>
        <v>0.0027309968138370506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1626</v>
      </c>
      <c r="K69" s="27">
        <f>J69/J$3</f>
        <v>0.005460792117114848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815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811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1319</v>
      </c>
      <c r="E72" s="46">
        <f>D72/D3</f>
        <v>0.0022153658040904487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1319</v>
      </c>
      <c r="K72" s="46">
        <f>J72/J$3</f>
        <v>0.0044297569510913185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646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673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307</v>
      </c>
      <c r="E75" s="49">
        <f>D75/D3</f>
        <v>0.0005156310097466018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307</v>
      </c>
      <c r="K75" s="49">
        <f>J75/J$3</f>
        <v>0.0010310351660235292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169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138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  <row r="78" spans="1:14" ht="16.5">
      <c r="A78" s="50"/>
      <c r="B78" s="51"/>
      <c r="C78" s="51"/>
      <c r="D78" s="52"/>
      <c r="E78" s="51"/>
      <c r="F78" s="51"/>
      <c r="H78" s="51"/>
      <c r="I78" s="51"/>
      <c r="J78" s="51"/>
      <c r="K78" s="51"/>
      <c r="L78" s="51"/>
      <c r="M78" s="51"/>
      <c r="N78" s="51"/>
    </row>
    <row r="79" spans="1:14" ht="16.5">
      <c r="A79" s="50"/>
      <c r="B79" s="53" t="s">
        <v>4</v>
      </c>
      <c r="C79" s="51"/>
      <c r="D79" s="52"/>
      <c r="E79" s="51"/>
      <c r="F79" s="51"/>
      <c r="G79" s="51"/>
      <c r="H79" s="51"/>
      <c r="I79" s="54">
        <f>D3</f>
        <v>595387</v>
      </c>
      <c r="J79" s="51"/>
      <c r="K79" s="51"/>
      <c r="L79" s="51"/>
      <c r="M79" s="51"/>
      <c r="N79" s="51"/>
    </row>
    <row r="80" spans="1:14" ht="16.5">
      <c r="A80" s="50"/>
      <c r="B80" s="55" t="s">
        <v>62</v>
      </c>
      <c r="C80" s="51"/>
      <c r="D80" s="56"/>
      <c r="E80" s="51"/>
      <c r="F80" s="57"/>
      <c r="G80" s="51"/>
      <c r="H80" s="51"/>
      <c r="I80" s="54">
        <f>D3-D69-D9-D12-D15-D18-D21-D24</f>
        <v>347437</v>
      </c>
      <c r="J80" s="51"/>
      <c r="K80" s="51"/>
      <c r="L80" s="51"/>
      <c r="M80" s="51"/>
      <c r="N80" s="51"/>
    </row>
    <row r="81" spans="1:14" ht="16.5">
      <c r="A81" s="50"/>
      <c r="B81" s="53" t="s">
        <v>63</v>
      </c>
      <c r="C81" s="51"/>
      <c r="D81" s="52"/>
      <c r="E81" s="51"/>
      <c r="F81" s="51"/>
      <c r="G81" s="51"/>
      <c r="H81" s="51"/>
      <c r="I81" s="54">
        <f>D72+D75</f>
        <v>1626</v>
      </c>
      <c r="J81" s="51"/>
      <c r="K81" s="51"/>
      <c r="L81" s="51"/>
      <c r="M81" s="51"/>
      <c r="N81" s="51"/>
    </row>
    <row r="82" spans="1:14" ht="16.5">
      <c r="A82" s="50"/>
      <c r="B82" s="53" t="s">
        <v>64</v>
      </c>
      <c r="C82" s="51"/>
      <c r="D82" s="52"/>
      <c r="E82" s="51"/>
      <c r="F82" s="51"/>
      <c r="G82" s="51"/>
      <c r="H82" s="51"/>
      <c r="I82" s="54">
        <f>D9+D12+D15+D18+D21+D24</f>
        <v>246324</v>
      </c>
      <c r="J82" s="51"/>
      <c r="K82" s="51"/>
      <c r="L82" s="51"/>
      <c r="M82" s="51"/>
      <c r="N82" s="5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2024-04-12T01:20:38Z</dcterms:created>
  <dcterms:modified xsi:type="dcterms:W3CDTF">2024-04-12T01:22:16Z</dcterms:modified>
  <cp:category/>
  <cp:version/>
  <cp:contentType/>
  <cp:contentStatus/>
</cp:coreProperties>
</file>